
<file path=[Content_Types].xml><?xml version="1.0" encoding="utf-8"?>
<Types xmlns="http://schemas.openxmlformats.org/package/2006/content-types">
  <Default Extension="bin" ContentType="application/vnd.openxmlformats-officedocument.spreadsheetml.printerSettings"/>
  <Default Extension="jpeg" ContentType="image/jpeg"/>
  <Default Extension="jp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drawings/drawing3.xml" ContentType="application/vnd.openxmlformats-officedocument.drawing+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225"/>
  <workbookPr defaultThemeVersion="124226"/>
  <mc:AlternateContent xmlns:mc="http://schemas.openxmlformats.org/markup-compatibility/2006">
    <mc:Choice Requires="x15">
      <x15ac:absPath xmlns:x15ac="http://schemas.microsoft.com/office/spreadsheetml/2010/11/ac" url="E:\Archives\FLORE\Bibliothèque documentaire\Outils\Empiric\"/>
    </mc:Choice>
  </mc:AlternateContent>
  <xr:revisionPtr revIDLastSave="0" documentId="13_ncr:1_{E7F36F1A-7412-4914-8AB8-7B4C38AB477D}" xr6:coauthVersionLast="47" xr6:coauthVersionMax="47" xr10:uidLastSave="{00000000-0000-0000-0000-000000000000}"/>
  <workbookProtection workbookAlgorithmName="SHA-512" workbookHashValue="UBViFSlkClqAFt3i29RcSbV+A0iZ2cGkSCf6CoDsj2i/Q5zoZG02EwFastkLZ5efFq/PWgnalSmgewltJCnM4A==" workbookSaltValue="wbQgQA13t+xzfD3eu5fzEg==" workbookSpinCount="100000" lockStructure="1"/>
  <bookViews>
    <workbookView xWindow="-120" yWindow="-120" windowWidth="21840" windowHeight="13290" xr2:uid="{00000000-000D-0000-FFFF-FFFF00000000}"/>
  </bookViews>
  <sheets>
    <sheet name="Guide d'utilisation" sheetId="10" r:id="rId1"/>
    <sheet name="Synthèse" sheetId="1" r:id="rId2"/>
    <sheet name="Alignement" sheetId="2" r:id="rId3"/>
    <sheet name="Impact" sheetId="4" r:id="rId4"/>
    <sheet name="Pilotage" sheetId="3" r:id="rId5"/>
    <sheet name="Finances (saisie)" sheetId="7" r:id="rId6"/>
    <sheet name="Rentabilité" sheetId="8" r:id="rId7"/>
    <sheet name="Calculs intermédiaires" sheetId="9" state="hidden" r:id="rId8"/>
  </sheets>
  <definedNames>
    <definedName name="_xlnm._FilterDatabase" localSheetId="7" hidden="1">'Calculs intermédiaires'!#REF!</definedName>
    <definedName name="_xlnm._FilterDatabase" localSheetId="5" hidden="1">'Finances (saisie)'!#REF!</definedName>
    <definedName name="_xlnm._FilterDatabase" localSheetId="6" hidden="1">Rentabilité!#REF!</definedName>
    <definedName name="_xlnm.Print_Area" localSheetId="2">Alignement!$A$1:$I$32</definedName>
    <definedName name="_xlnm.Print_Area" localSheetId="7">'Calculs intermédiaires'!$A$1:$N$12</definedName>
    <definedName name="_xlnm.Print_Area" localSheetId="5">'Finances (saisie)'!$A$1:$F$80</definedName>
    <definedName name="_xlnm.Print_Area" localSheetId="0">'Guide d''utilisation'!$A$1:$U$60</definedName>
    <definedName name="_xlnm.Print_Area" localSheetId="3">Impact!$A$1:$I$39</definedName>
    <definedName name="_xlnm.Print_Area" localSheetId="4">Pilotage!$A$1:$I$41</definedName>
    <definedName name="_xlnm.Print_Area" localSheetId="6">Rentabilité!$A$1:$Z$55</definedName>
    <definedName name="_xlnm.Print_Area" localSheetId="1">Synthèse!$A$1:$E$26</definedName>
    <definedName name="zone1">#REF!</definedName>
    <definedName name="Zone2">#REF!</definedName>
  </definedNames>
  <calcPr calcId="191029"/>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E3" i="1" l="1"/>
  <c r="E4" i="1"/>
  <c r="E5" i="1"/>
  <c r="C3" i="3"/>
  <c r="L2" i="9"/>
  <c r="E30" i="9" s="1"/>
  <c r="B2" i="8"/>
  <c r="C38" i="7"/>
  <c r="C37" i="7"/>
  <c r="C36" i="7"/>
  <c r="C35" i="7"/>
  <c r="C34" i="7"/>
  <c r="C27" i="7"/>
  <c r="C26" i="7"/>
  <c r="C25" i="7"/>
  <c r="C24" i="7"/>
  <c r="C23" i="7"/>
  <c r="C7" i="7"/>
  <c r="H4" i="8" s="1"/>
  <c r="C5" i="7"/>
  <c r="B2" i="7" s="1"/>
  <c r="A1" i="3"/>
  <c r="A1" i="4"/>
  <c r="A1" i="2"/>
  <c r="O24" i="3"/>
  <c r="N24" i="3"/>
  <c r="M24" i="3"/>
  <c r="L24" i="3"/>
  <c r="K24" i="3"/>
  <c r="O23" i="3"/>
  <c r="N23" i="3"/>
  <c r="M23" i="3"/>
  <c r="L23" i="3"/>
  <c r="K23" i="3"/>
  <c r="O22" i="3"/>
  <c r="N22" i="3"/>
  <c r="M22" i="3"/>
  <c r="L22" i="3"/>
  <c r="K22" i="3"/>
  <c r="O21" i="3"/>
  <c r="N21" i="3"/>
  <c r="M21" i="3"/>
  <c r="L21" i="3"/>
  <c r="K21" i="3"/>
  <c r="O11" i="3"/>
  <c r="N11" i="3"/>
  <c r="M11" i="3"/>
  <c r="L11" i="3"/>
  <c r="K11" i="3"/>
  <c r="O34" i="3"/>
  <c r="N34" i="3"/>
  <c r="M34" i="3"/>
  <c r="L34" i="3"/>
  <c r="K34" i="3"/>
  <c r="O20" i="3"/>
  <c r="N20" i="3"/>
  <c r="M20" i="3"/>
  <c r="L20" i="3"/>
  <c r="K20" i="3"/>
  <c r="O33" i="3"/>
  <c r="N33" i="3"/>
  <c r="M33" i="3"/>
  <c r="L33" i="3"/>
  <c r="K33" i="3"/>
  <c r="K8" i="3"/>
  <c r="L8" i="3"/>
  <c r="M8" i="3"/>
  <c r="N8" i="3"/>
  <c r="O8" i="3"/>
  <c r="C1" i="4"/>
  <c r="K8" i="4"/>
  <c r="L8" i="4"/>
  <c r="M8" i="4"/>
  <c r="N8" i="4"/>
  <c r="O8" i="4"/>
  <c r="K22" i="4"/>
  <c r="L22" i="4"/>
  <c r="M22" i="4"/>
  <c r="N22" i="4"/>
  <c r="O22" i="4"/>
  <c r="I1" i="3"/>
  <c r="C1" i="3"/>
  <c r="C15" i="9" l="1"/>
  <c r="E25" i="9"/>
  <c r="E16" i="9"/>
  <c r="E27" i="9"/>
  <c r="E18" i="9"/>
  <c r="C28" i="9"/>
  <c r="E14" i="9"/>
  <c r="C24" i="9"/>
  <c r="E29" i="9"/>
  <c r="C17" i="9"/>
  <c r="C26" i="9"/>
  <c r="C30" i="9"/>
  <c r="G17" i="9"/>
  <c r="G28" i="9"/>
  <c r="G15" i="9"/>
  <c r="G26" i="9"/>
  <c r="G24" i="9"/>
  <c r="F14" i="9"/>
  <c r="D15" i="9"/>
  <c r="H15" i="9"/>
  <c r="F16" i="9"/>
  <c r="D17" i="9"/>
  <c r="H17" i="9"/>
  <c r="F18" i="9"/>
  <c r="D24" i="9"/>
  <c r="H24" i="9"/>
  <c r="F25" i="9"/>
  <c r="D26" i="9"/>
  <c r="H26" i="9"/>
  <c r="F27" i="9"/>
  <c r="D28" i="9"/>
  <c r="H28" i="9"/>
  <c r="F29" i="9"/>
  <c r="D30" i="9"/>
  <c r="C14" i="9"/>
  <c r="G14" i="9"/>
  <c r="E15" i="9"/>
  <c r="C16" i="9"/>
  <c r="G16" i="9"/>
  <c r="E17" i="9"/>
  <c r="C18" i="9"/>
  <c r="G18" i="9"/>
  <c r="E24" i="9"/>
  <c r="C25" i="9"/>
  <c r="G25" i="9"/>
  <c r="E26" i="9"/>
  <c r="C27" i="9"/>
  <c r="G27" i="9"/>
  <c r="E28" i="9"/>
  <c r="C29" i="9"/>
  <c r="G29" i="9"/>
  <c r="D14" i="9"/>
  <c r="H14" i="9"/>
  <c r="F15" i="9"/>
  <c r="D16" i="9"/>
  <c r="H16" i="9"/>
  <c r="F17" i="9"/>
  <c r="D18" i="9"/>
  <c r="H18" i="9"/>
  <c r="F24" i="9"/>
  <c r="D25" i="9"/>
  <c r="H25" i="9"/>
  <c r="F26" i="9"/>
  <c r="D27" i="9"/>
  <c r="H27" i="9"/>
  <c r="F28" i="9"/>
  <c r="D29" i="9"/>
  <c r="H29" i="9"/>
  <c r="F30" i="9"/>
  <c r="G30" i="9"/>
  <c r="H30" i="9"/>
  <c r="I3" i="2"/>
  <c r="C1" i="2"/>
  <c r="I1" i="2"/>
  <c r="F53" i="7"/>
  <c r="F52" i="7"/>
  <c r="F51" i="7"/>
  <c r="F50" i="7"/>
  <c r="F49" i="7"/>
  <c r="E59" i="7"/>
  <c r="Z10" i="9"/>
  <c r="Y10" i="9"/>
  <c r="X10" i="9"/>
  <c r="W10" i="9"/>
  <c r="V10" i="9"/>
  <c r="U10" i="9"/>
  <c r="T10" i="9"/>
  <c r="S10" i="9"/>
  <c r="R10" i="9"/>
  <c r="Q10" i="9"/>
  <c r="P10" i="9"/>
  <c r="O10" i="9"/>
  <c r="N10" i="9"/>
  <c r="M10" i="9"/>
  <c r="L10" i="9"/>
  <c r="K10" i="9"/>
  <c r="J10" i="9"/>
  <c r="I10" i="9"/>
  <c r="H10" i="9"/>
  <c r="G10" i="9"/>
  <c r="F10" i="9"/>
  <c r="E10" i="9"/>
  <c r="D10" i="9"/>
  <c r="C10" i="9"/>
  <c r="Z9" i="9"/>
  <c r="Y9" i="9"/>
  <c r="X9" i="9"/>
  <c r="W9" i="9"/>
  <c r="V9" i="9"/>
  <c r="U9" i="9"/>
  <c r="T9" i="9"/>
  <c r="S9" i="9"/>
  <c r="R9" i="9"/>
  <c r="Q9" i="9"/>
  <c r="P9" i="9"/>
  <c r="O9" i="9"/>
  <c r="N9" i="9"/>
  <c r="M9" i="9"/>
  <c r="L9" i="9"/>
  <c r="K9" i="9"/>
  <c r="J9" i="9"/>
  <c r="I9" i="9"/>
  <c r="H9" i="9"/>
  <c r="G9" i="9"/>
  <c r="F9" i="9"/>
  <c r="E9" i="9"/>
  <c r="D9" i="9"/>
  <c r="C9" i="9"/>
  <c r="Z8" i="9"/>
  <c r="Y8" i="9"/>
  <c r="X8" i="9"/>
  <c r="W8" i="9"/>
  <c r="V8" i="9"/>
  <c r="U8" i="9"/>
  <c r="T8" i="9"/>
  <c r="S8" i="9"/>
  <c r="R8" i="9"/>
  <c r="Q8" i="9"/>
  <c r="P8" i="9"/>
  <c r="O8" i="9"/>
  <c r="N8" i="9"/>
  <c r="M8" i="9"/>
  <c r="L8" i="9"/>
  <c r="K8" i="9"/>
  <c r="J8" i="9"/>
  <c r="I8" i="9"/>
  <c r="H8" i="9"/>
  <c r="G8" i="9"/>
  <c r="F8" i="9"/>
  <c r="E8" i="9"/>
  <c r="D8" i="9"/>
  <c r="C8" i="9"/>
  <c r="C2" i="9"/>
  <c r="F23" i="8"/>
  <c r="C66" i="7"/>
  <c r="E65" i="7"/>
  <c r="E64" i="7"/>
  <c r="E63" i="7"/>
  <c r="E62" i="7"/>
  <c r="E61" i="7"/>
  <c r="E60" i="7"/>
  <c r="E53" i="7"/>
  <c r="E52" i="7"/>
  <c r="E51" i="7"/>
  <c r="E50" i="7"/>
  <c r="E49" i="7"/>
  <c r="O95" i="4"/>
  <c r="N95" i="4"/>
  <c r="M95" i="4"/>
  <c r="L95" i="4"/>
  <c r="K95" i="4"/>
  <c r="O94" i="4"/>
  <c r="N94" i="4"/>
  <c r="M94" i="4"/>
  <c r="L94" i="4"/>
  <c r="K94" i="4"/>
  <c r="O93" i="4"/>
  <c r="N93" i="4"/>
  <c r="M93" i="4"/>
  <c r="L93" i="4"/>
  <c r="K93" i="4"/>
  <c r="O92" i="4"/>
  <c r="N92" i="4"/>
  <c r="M92" i="4"/>
  <c r="L92" i="4"/>
  <c r="K92" i="4"/>
  <c r="O91" i="4"/>
  <c r="N91" i="4"/>
  <c r="M91" i="4"/>
  <c r="L91" i="4"/>
  <c r="K91" i="4"/>
  <c r="O90" i="4"/>
  <c r="N90" i="4"/>
  <c r="M90" i="4"/>
  <c r="L90" i="4"/>
  <c r="K90" i="4"/>
  <c r="O89" i="4"/>
  <c r="N89" i="4"/>
  <c r="M89" i="4"/>
  <c r="L89" i="4"/>
  <c r="K89" i="4"/>
  <c r="O88" i="4"/>
  <c r="N88" i="4"/>
  <c r="M88" i="4"/>
  <c r="L88" i="4"/>
  <c r="K88" i="4"/>
  <c r="O87" i="4"/>
  <c r="N87" i="4"/>
  <c r="M87" i="4"/>
  <c r="L87" i="4"/>
  <c r="K87" i="4"/>
  <c r="O86" i="4"/>
  <c r="N86" i="4"/>
  <c r="M86" i="4"/>
  <c r="L86" i="4"/>
  <c r="K86" i="4"/>
  <c r="O85" i="4"/>
  <c r="N85" i="4"/>
  <c r="M85" i="4"/>
  <c r="L85" i="4"/>
  <c r="K85" i="4"/>
  <c r="O84" i="4"/>
  <c r="N84" i="4"/>
  <c r="M84" i="4"/>
  <c r="L84" i="4"/>
  <c r="K84" i="4"/>
  <c r="O83" i="4"/>
  <c r="N83" i="4"/>
  <c r="M83" i="4"/>
  <c r="L83" i="4"/>
  <c r="K83" i="4"/>
  <c r="O82" i="4"/>
  <c r="N82" i="4"/>
  <c r="M82" i="4"/>
  <c r="L82" i="4"/>
  <c r="K82" i="4"/>
  <c r="O81" i="4"/>
  <c r="N81" i="4"/>
  <c r="M81" i="4"/>
  <c r="L81" i="4"/>
  <c r="K81" i="4"/>
  <c r="O80" i="4"/>
  <c r="N80" i="4"/>
  <c r="M80" i="4"/>
  <c r="L80" i="4"/>
  <c r="K80" i="4"/>
  <c r="O79" i="4"/>
  <c r="N79" i="4"/>
  <c r="M79" i="4"/>
  <c r="L79" i="4"/>
  <c r="K79" i="4"/>
  <c r="O78" i="4"/>
  <c r="N78" i="4"/>
  <c r="M78" i="4"/>
  <c r="L78" i="4"/>
  <c r="K78" i="4"/>
  <c r="O77" i="4"/>
  <c r="N77" i="4"/>
  <c r="M77" i="4"/>
  <c r="L77" i="4"/>
  <c r="K77" i="4"/>
  <c r="O76" i="4"/>
  <c r="N76" i="4"/>
  <c r="M76" i="4"/>
  <c r="L76" i="4"/>
  <c r="K76" i="4"/>
  <c r="O75" i="4"/>
  <c r="N75" i="4"/>
  <c r="M75" i="4"/>
  <c r="L75" i="4"/>
  <c r="K75" i="4"/>
  <c r="O74" i="4"/>
  <c r="N74" i="4"/>
  <c r="M74" i="4"/>
  <c r="L74" i="4"/>
  <c r="K74" i="4"/>
  <c r="O73" i="4"/>
  <c r="N73" i="4"/>
  <c r="M73" i="4"/>
  <c r="L73" i="4"/>
  <c r="K73" i="4"/>
  <c r="O72" i="4"/>
  <c r="N72" i="4"/>
  <c r="M72" i="4"/>
  <c r="L72" i="4"/>
  <c r="K72" i="4"/>
  <c r="O71" i="4"/>
  <c r="N71" i="4"/>
  <c r="M71" i="4"/>
  <c r="L71" i="4"/>
  <c r="K71" i="4"/>
  <c r="O70" i="4"/>
  <c r="N70" i="4"/>
  <c r="M70" i="4"/>
  <c r="L70" i="4"/>
  <c r="K70" i="4"/>
  <c r="O69" i="4"/>
  <c r="N69" i="4"/>
  <c r="M69" i="4"/>
  <c r="L69" i="4"/>
  <c r="K69" i="4"/>
  <c r="O68" i="4"/>
  <c r="N68" i="4"/>
  <c r="M68" i="4"/>
  <c r="L68" i="4"/>
  <c r="K68" i="4"/>
  <c r="O67" i="4"/>
  <c r="N67" i="4"/>
  <c r="M67" i="4"/>
  <c r="L67" i="4"/>
  <c r="K67" i="4"/>
  <c r="O66" i="4"/>
  <c r="N66" i="4"/>
  <c r="M66" i="4"/>
  <c r="L66" i="4"/>
  <c r="K66" i="4"/>
  <c r="O65" i="4"/>
  <c r="N65" i="4"/>
  <c r="M65" i="4"/>
  <c r="L65" i="4"/>
  <c r="K65" i="4"/>
  <c r="O64" i="4"/>
  <c r="N64" i="4"/>
  <c r="M64" i="4"/>
  <c r="L64" i="4"/>
  <c r="K64" i="4"/>
  <c r="O63" i="4"/>
  <c r="N63" i="4"/>
  <c r="M63" i="4"/>
  <c r="L63" i="4"/>
  <c r="K63" i="4"/>
  <c r="O62" i="4"/>
  <c r="N62" i="4"/>
  <c r="M62" i="4"/>
  <c r="L62" i="4"/>
  <c r="K62" i="4"/>
  <c r="O61" i="4"/>
  <c r="N61" i="4"/>
  <c r="M61" i="4"/>
  <c r="L61" i="4"/>
  <c r="K61" i="4"/>
  <c r="O60" i="4"/>
  <c r="N60" i="4"/>
  <c r="M60" i="4"/>
  <c r="L60" i="4"/>
  <c r="K60" i="4"/>
  <c r="O59" i="4"/>
  <c r="N59" i="4"/>
  <c r="M59" i="4"/>
  <c r="L59" i="4"/>
  <c r="K59" i="4"/>
  <c r="O58" i="4"/>
  <c r="N58" i="4"/>
  <c r="M58" i="4"/>
  <c r="L58" i="4"/>
  <c r="K58" i="4"/>
  <c r="O57" i="4"/>
  <c r="N57" i="4"/>
  <c r="M57" i="4"/>
  <c r="L57" i="4"/>
  <c r="K57" i="4"/>
  <c r="O56" i="4"/>
  <c r="N56" i="4"/>
  <c r="M56" i="4"/>
  <c r="L56" i="4"/>
  <c r="K56" i="4"/>
  <c r="O55" i="4"/>
  <c r="N55" i="4"/>
  <c r="M55" i="4"/>
  <c r="L55" i="4"/>
  <c r="K55" i="4"/>
  <c r="O54" i="4"/>
  <c r="N54" i="4"/>
  <c r="M54" i="4"/>
  <c r="L54" i="4"/>
  <c r="K54" i="4"/>
  <c r="O53" i="4"/>
  <c r="N53" i="4"/>
  <c r="M53" i="4"/>
  <c r="L53" i="4"/>
  <c r="K53" i="4"/>
  <c r="O52" i="4"/>
  <c r="N52" i="4"/>
  <c r="M52" i="4"/>
  <c r="L52" i="4"/>
  <c r="K52" i="4"/>
  <c r="O51" i="4"/>
  <c r="N51" i="4"/>
  <c r="M51" i="4"/>
  <c r="L51" i="4"/>
  <c r="K51" i="4"/>
  <c r="O50" i="4"/>
  <c r="N50" i="4"/>
  <c r="M50" i="4"/>
  <c r="L50" i="4"/>
  <c r="K50" i="4"/>
  <c r="O49" i="4"/>
  <c r="N49" i="4"/>
  <c r="M49" i="4"/>
  <c r="L49" i="4"/>
  <c r="K49" i="4"/>
  <c r="O48" i="4"/>
  <c r="N48" i="4"/>
  <c r="M48" i="4"/>
  <c r="L48" i="4"/>
  <c r="K48" i="4"/>
  <c r="O47" i="4"/>
  <c r="N47" i="4"/>
  <c r="M47" i="4"/>
  <c r="L47" i="4"/>
  <c r="K47" i="4"/>
  <c r="O46" i="4"/>
  <c r="N46" i="4"/>
  <c r="M46" i="4"/>
  <c r="L46" i="4"/>
  <c r="K46" i="4"/>
  <c r="O45" i="4"/>
  <c r="N45" i="4"/>
  <c r="M45" i="4"/>
  <c r="L45" i="4"/>
  <c r="K45" i="4"/>
  <c r="O44" i="4"/>
  <c r="N44" i="4"/>
  <c r="M44" i="4"/>
  <c r="L44" i="4"/>
  <c r="K44" i="4"/>
  <c r="O43" i="4"/>
  <c r="N43" i="4"/>
  <c r="M43" i="4"/>
  <c r="L43" i="4"/>
  <c r="K43" i="4"/>
  <c r="O42" i="4"/>
  <c r="N42" i="4"/>
  <c r="M42" i="4"/>
  <c r="L42" i="4"/>
  <c r="K42" i="4"/>
  <c r="O41" i="4"/>
  <c r="N41" i="4"/>
  <c r="M41" i="4"/>
  <c r="L41" i="4"/>
  <c r="K41" i="4"/>
  <c r="O40" i="4"/>
  <c r="N40" i="4"/>
  <c r="M40" i="4"/>
  <c r="L40" i="4"/>
  <c r="K40" i="4"/>
  <c r="O39" i="4"/>
  <c r="N39" i="4"/>
  <c r="M39" i="4"/>
  <c r="L39" i="4"/>
  <c r="K39" i="4"/>
  <c r="O38" i="4"/>
  <c r="N38" i="4"/>
  <c r="M38" i="4"/>
  <c r="L38" i="4"/>
  <c r="K38" i="4"/>
  <c r="O37" i="4"/>
  <c r="N37" i="4"/>
  <c r="M37" i="4"/>
  <c r="L37" i="4"/>
  <c r="K37" i="4"/>
  <c r="O36" i="4"/>
  <c r="N36" i="4"/>
  <c r="M36" i="4"/>
  <c r="L36" i="4"/>
  <c r="K36" i="4"/>
  <c r="O35" i="4"/>
  <c r="N35" i="4"/>
  <c r="M35" i="4"/>
  <c r="L35" i="4"/>
  <c r="K35" i="4"/>
  <c r="O34" i="4"/>
  <c r="N34" i="4"/>
  <c r="M34" i="4"/>
  <c r="L34" i="4"/>
  <c r="K34" i="4"/>
  <c r="O33" i="4"/>
  <c r="N33" i="4"/>
  <c r="M33" i="4"/>
  <c r="L33" i="4"/>
  <c r="K33" i="4"/>
  <c r="O32" i="4"/>
  <c r="N32" i="4"/>
  <c r="M32" i="4"/>
  <c r="L32" i="4"/>
  <c r="K32" i="4"/>
  <c r="O31" i="4"/>
  <c r="N31" i="4"/>
  <c r="M31" i="4"/>
  <c r="L31" i="4"/>
  <c r="O30" i="4"/>
  <c r="N30" i="4"/>
  <c r="M30" i="4"/>
  <c r="L30" i="4"/>
  <c r="K30" i="4"/>
  <c r="O29" i="4"/>
  <c r="N29" i="4"/>
  <c r="M29" i="4"/>
  <c r="L29" i="4"/>
  <c r="K29" i="4"/>
  <c r="O28" i="4"/>
  <c r="N28" i="4"/>
  <c r="M28" i="4"/>
  <c r="L28" i="4"/>
  <c r="K28" i="4"/>
  <c r="O27" i="4"/>
  <c r="N27" i="4"/>
  <c r="M27" i="4"/>
  <c r="L27" i="4"/>
  <c r="K27" i="4"/>
  <c r="O26" i="4"/>
  <c r="N26" i="4"/>
  <c r="M26" i="4"/>
  <c r="L26" i="4"/>
  <c r="K26" i="4"/>
  <c r="O25" i="4"/>
  <c r="N25" i="4"/>
  <c r="M25" i="4"/>
  <c r="L25" i="4"/>
  <c r="K25" i="4"/>
  <c r="O24" i="4"/>
  <c r="N24" i="4"/>
  <c r="M24" i="4"/>
  <c r="L24" i="4"/>
  <c r="K24" i="4"/>
  <c r="O23" i="4"/>
  <c r="N23" i="4"/>
  <c r="M23" i="4"/>
  <c r="L23" i="4"/>
  <c r="K23" i="4"/>
  <c r="O21" i="4"/>
  <c r="N21" i="4"/>
  <c r="M21" i="4"/>
  <c r="L21" i="4"/>
  <c r="O20" i="4"/>
  <c r="N20" i="4"/>
  <c r="M20" i="4"/>
  <c r="L20" i="4"/>
  <c r="K20" i="4"/>
  <c r="O19" i="4"/>
  <c r="N19" i="4"/>
  <c r="M19" i="4"/>
  <c r="L19" i="4"/>
  <c r="K19" i="4"/>
  <c r="O18" i="4"/>
  <c r="N18" i="4"/>
  <c r="M18" i="4"/>
  <c r="L18" i="4"/>
  <c r="K18" i="4"/>
  <c r="O17" i="4"/>
  <c r="N17" i="4"/>
  <c r="M17" i="4"/>
  <c r="L17" i="4"/>
  <c r="K17" i="4"/>
  <c r="O16" i="4"/>
  <c r="N16" i="4"/>
  <c r="M16" i="4"/>
  <c r="L16" i="4"/>
  <c r="K16" i="4"/>
  <c r="O15" i="4"/>
  <c r="N15" i="4"/>
  <c r="M15" i="4"/>
  <c r="L15" i="4"/>
  <c r="K15" i="4"/>
  <c r="O14" i="4"/>
  <c r="N14" i="4"/>
  <c r="M14" i="4"/>
  <c r="L14" i="4"/>
  <c r="K14" i="4"/>
  <c r="O13" i="4"/>
  <c r="N13" i="4"/>
  <c r="M13" i="4"/>
  <c r="L13" i="4"/>
  <c r="K13" i="4"/>
  <c r="O12" i="4"/>
  <c r="N12" i="4"/>
  <c r="M12" i="4"/>
  <c r="L12" i="4"/>
  <c r="K12" i="4"/>
  <c r="O11" i="4"/>
  <c r="N11" i="4"/>
  <c r="M11" i="4"/>
  <c r="L11" i="4"/>
  <c r="K11" i="4"/>
  <c r="O10" i="4"/>
  <c r="N10" i="4"/>
  <c r="M10" i="4"/>
  <c r="L10" i="4"/>
  <c r="K10" i="4"/>
  <c r="O9" i="4"/>
  <c r="N9" i="4"/>
  <c r="M9" i="4"/>
  <c r="L9" i="4"/>
  <c r="K9" i="4"/>
  <c r="O7" i="4"/>
  <c r="N7" i="4"/>
  <c r="M7" i="4"/>
  <c r="L7" i="4"/>
  <c r="O6" i="4"/>
  <c r="N6" i="4"/>
  <c r="M6" i="4"/>
  <c r="L6" i="4"/>
  <c r="K6" i="4"/>
  <c r="O5" i="4"/>
  <c r="N5" i="4"/>
  <c r="M5" i="4"/>
  <c r="L5" i="4"/>
  <c r="K5" i="4"/>
  <c r="I3" i="4"/>
  <c r="I1" i="4"/>
  <c r="O97" i="3"/>
  <c r="N97" i="3"/>
  <c r="M97" i="3"/>
  <c r="L97" i="3"/>
  <c r="K97" i="3"/>
  <c r="O96" i="3"/>
  <c r="N96" i="3"/>
  <c r="M96" i="3"/>
  <c r="L96" i="3"/>
  <c r="K96" i="3"/>
  <c r="O95" i="3"/>
  <c r="N95" i="3"/>
  <c r="M95" i="3"/>
  <c r="L95" i="3"/>
  <c r="K95" i="3"/>
  <c r="O94" i="3"/>
  <c r="N94" i="3"/>
  <c r="M94" i="3"/>
  <c r="L94" i="3"/>
  <c r="K94" i="3"/>
  <c r="O93" i="3"/>
  <c r="N93" i="3"/>
  <c r="M93" i="3"/>
  <c r="L93" i="3"/>
  <c r="K93" i="3"/>
  <c r="O92" i="3"/>
  <c r="N92" i="3"/>
  <c r="M92" i="3"/>
  <c r="L92" i="3"/>
  <c r="K92" i="3"/>
  <c r="O91" i="3"/>
  <c r="N91" i="3"/>
  <c r="M91" i="3"/>
  <c r="L91" i="3"/>
  <c r="K91" i="3"/>
  <c r="O90" i="3"/>
  <c r="N90" i="3"/>
  <c r="M90" i="3"/>
  <c r="L90" i="3"/>
  <c r="K90" i="3"/>
  <c r="O89" i="3"/>
  <c r="N89" i="3"/>
  <c r="M89" i="3"/>
  <c r="L89" i="3"/>
  <c r="K89" i="3"/>
  <c r="O88" i="3"/>
  <c r="N88" i="3"/>
  <c r="M88" i="3"/>
  <c r="L88" i="3"/>
  <c r="K88" i="3"/>
  <c r="O87" i="3"/>
  <c r="N87" i="3"/>
  <c r="M87" i="3"/>
  <c r="L87" i="3"/>
  <c r="K87" i="3"/>
  <c r="O86" i="3"/>
  <c r="N86" i="3"/>
  <c r="M86" i="3"/>
  <c r="L86" i="3"/>
  <c r="K86" i="3"/>
  <c r="O85" i="3"/>
  <c r="N85" i="3"/>
  <c r="M85" i="3"/>
  <c r="L85" i="3"/>
  <c r="K85" i="3"/>
  <c r="O84" i="3"/>
  <c r="N84" i="3"/>
  <c r="M84" i="3"/>
  <c r="L84" i="3"/>
  <c r="K84" i="3"/>
  <c r="O83" i="3"/>
  <c r="N83" i="3"/>
  <c r="M83" i="3"/>
  <c r="L83" i="3"/>
  <c r="K83" i="3"/>
  <c r="O82" i="3"/>
  <c r="N82" i="3"/>
  <c r="M82" i="3"/>
  <c r="L82" i="3"/>
  <c r="K82" i="3"/>
  <c r="O81" i="3"/>
  <c r="N81" i="3"/>
  <c r="M81" i="3"/>
  <c r="L81" i="3"/>
  <c r="K81" i="3"/>
  <c r="O80" i="3"/>
  <c r="N80" i="3"/>
  <c r="M80" i="3"/>
  <c r="L80" i="3"/>
  <c r="K80" i="3"/>
  <c r="O79" i="3"/>
  <c r="N79" i="3"/>
  <c r="M79" i="3"/>
  <c r="L79" i="3"/>
  <c r="K79" i="3"/>
  <c r="O78" i="3"/>
  <c r="N78" i="3"/>
  <c r="M78" i="3"/>
  <c r="L78" i="3"/>
  <c r="K78" i="3"/>
  <c r="O77" i="3"/>
  <c r="N77" i="3"/>
  <c r="M77" i="3"/>
  <c r="L77" i="3"/>
  <c r="K77" i="3"/>
  <c r="O76" i="3"/>
  <c r="N76" i="3"/>
  <c r="M76" i="3"/>
  <c r="L76" i="3"/>
  <c r="K76" i="3"/>
  <c r="O75" i="3"/>
  <c r="N75" i="3"/>
  <c r="M75" i="3"/>
  <c r="L75" i="3"/>
  <c r="K75" i="3"/>
  <c r="O74" i="3"/>
  <c r="N74" i="3"/>
  <c r="M74" i="3"/>
  <c r="L74" i="3"/>
  <c r="K74" i="3"/>
  <c r="O73" i="3"/>
  <c r="N73" i="3"/>
  <c r="M73" i="3"/>
  <c r="L73" i="3"/>
  <c r="K73" i="3"/>
  <c r="O72" i="3"/>
  <c r="N72" i="3"/>
  <c r="M72" i="3"/>
  <c r="L72" i="3"/>
  <c r="K72" i="3"/>
  <c r="O71" i="3"/>
  <c r="N71" i="3"/>
  <c r="M71" i="3"/>
  <c r="L71" i="3"/>
  <c r="K71" i="3"/>
  <c r="O70" i="3"/>
  <c r="N70" i="3"/>
  <c r="M70" i="3"/>
  <c r="L70" i="3"/>
  <c r="K70" i="3"/>
  <c r="O69" i="3"/>
  <c r="N69" i="3"/>
  <c r="M69" i="3"/>
  <c r="L69" i="3"/>
  <c r="K69" i="3"/>
  <c r="O68" i="3"/>
  <c r="N68" i="3"/>
  <c r="M68" i="3"/>
  <c r="L68" i="3"/>
  <c r="K68" i="3"/>
  <c r="O67" i="3"/>
  <c r="N67" i="3"/>
  <c r="M67" i="3"/>
  <c r="L67" i="3"/>
  <c r="K67" i="3"/>
  <c r="O66" i="3"/>
  <c r="N66" i="3"/>
  <c r="M66" i="3"/>
  <c r="L66" i="3"/>
  <c r="K66" i="3"/>
  <c r="O65" i="3"/>
  <c r="N65" i="3"/>
  <c r="M65" i="3"/>
  <c r="L65" i="3"/>
  <c r="K65" i="3"/>
  <c r="O64" i="3"/>
  <c r="N64" i="3"/>
  <c r="M64" i="3"/>
  <c r="L64" i="3"/>
  <c r="K64" i="3"/>
  <c r="O63" i="3"/>
  <c r="N63" i="3"/>
  <c r="M63" i="3"/>
  <c r="L63" i="3"/>
  <c r="K63" i="3"/>
  <c r="O62" i="3"/>
  <c r="N62" i="3"/>
  <c r="M62" i="3"/>
  <c r="L62" i="3"/>
  <c r="K62" i="3"/>
  <c r="O61" i="3"/>
  <c r="N61" i="3"/>
  <c r="M61" i="3"/>
  <c r="L61" i="3"/>
  <c r="K61" i="3"/>
  <c r="O60" i="3"/>
  <c r="N60" i="3"/>
  <c r="M60" i="3"/>
  <c r="L60" i="3"/>
  <c r="K60" i="3"/>
  <c r="O59" i="3"/>
  <c r="N59" i="3"/>
  <c r="M59" i="3"/>
  <c r="L59" i="3"/>
  <c r="K59" i="3"/>
  <c r="O58" i="3"/>
  <c r="N58" i="3"/>
  <c r="M58" i="3"/>
  <c r="L58" i="3"/>
  <c r="K58" i="3"/>
  <c r="O57" i="3"/>
  <c r="N57" i="3"/>
  <c r="M57" i="3"/>
  <c r="L57" i="3"/>
  <c r="K57" i="3"/>
  <c r="O56" i="3"/>
  <c r="N56" i="3"/>
  <c r="M56" i="3"/>
  <c r="L56" i="3"/>
  <c r="K56" i="3"/>
  <c r="O55" i="3"/>
  <c r="N55" i="3"/>
  <c r="M55" i="3"/>
  <c r="L55" i="3"/>
  <c r="K55" i="3"/>
  <c r="O54" i="3"/>
  <c r="N54" i="3"/>
  <c r="M54" i="3"/>
  <c r="L54" i="3"/>
  <c r="K54" i="3"/>
  <c r="O53" i="3"/>
  <c r="N53" i="3"/>
  <c r="M53" i="3"/>
  <c r="L53" i="3"/>
  <c r="K53" i="3"/>
  <c r="O52" i="3"/>
  <c r="N52" i="3"/>
  <c r="M52" i="3"/>
  <c r="L52" i="3"/>
  <c r="K52" i="3"/>
  <c r="O51" i="3"/>
  <c r="N51" i="3"/>
  <c r="M51" i="3"/>
  <c r="L51" i="3"/>
  <c r="K51" i="3"/>
  <c r="O50" i="3"/>
  <c r="N50" i="3"/>
  <c r="M50" i="3"/>
  <c r="L50" i="3"/>
  <c r="K50" i="3"/>
  <c r="O49" i="3"/>
  <c r="N49" i="3"/>
  <c r="M49" i="3"/>
  <c r="L49" i="3"/>
  <c r="K49" i="3"/>
  <c r="O48" i="3"/>
  <c r="N48" i="3"/>
  <c r="M48" i="3"/>
  <c r="L48" i="3"/>
  <c r="K48" i="3"/>
  <c r="O47" i="3"/>
  <c r="N47" i="3"/>
  <c r="M47" i="3"/>
  <c r="L47" i="3"/>
  <c r="K47" i="3"/>
  <c r="O46" i="3"/>
  <c r="N46" i="3"/>
  <c r="M46" i="3"/>
  <c r="L46" i="3"/>
  <c r="K46" i="3"/>
  <c r="O45" i="3"/>
  <c r="N45" i="3"/>
  <c r="M45" i="3"/>
  <c r="L45" i="3"/>
  <c r="K45" i="3"/>
  <c r="O44" i="3"/>
  <c r="N44" i="3"/>
  <c r="M44" i="3"/>
  <c r="L44" i="3"/>
  <c r="K44" i="3"/>
  <c r="O43" i="3"/>
  <c r="N43" i="3"/>
  <c r="M43" i="3"/>
  <c r="L43" i="3"/>
  <c r="K43" i="3"/>
  <c r="O42" i="3"/>
  <c r="N42" i="3"/>
  <c r="M42" i="3"/>
  <c r="L42" i="3"/>
  <c r="K42" i="3"/>
  <c r="O41" i="3"/>
  <c r="N41" i="3"/>
  <c r="M41" i="3"/>
  <c r="L41" i="3"/>
  <c r="K41" i="3"/>
  <c r="O40" i="3"/>
  <c r="N40" i="3"/>
  <c r="M40" i="3"/>
  <c r="L40" i="3"/>
  <c r="K40" i="3"/>
  <c r="O39" i="3"/>
  <c r="N39" i="3"/>
  <c r="M39" i="3"/>
  <c r="L39" i="3"/>
  <c r="K39" i="3"/>
  <c r="O38" i="3"/>
  <c r="N38" i="3"/>
  <c r="M38" i="3"/>
  <c r="L38" i="3"/>
  <c r="O37" i="3"/>
  <c r="N37" i="3"/>
  <c r="M37" i="3"/>
  <c r="L37" i="3"/>
  <c r="K37" i="3"/>
  <c r="O36" i="3"/>
  <c r="N36" i="3"/>
  <c r="M36" i="3"/>
  <c r="L36" i="3"/>
  <c r="K36" i="3"/>
  <c r="O35" i="3"/>
  <c r="N35" i="3"/>
  <c r="M35" i="3"/>
  <c r="L35" i="3"/>
  <c r="K35" i="3"/>
  <c r="O32" i="3"/>
  <c r="N32" i="3"/>
  <c r="M32" i="3"/>
  <c r="L32" i="3"/>
  <c r="K32" i="3"/>
  <c r="O31" i="3"/>
  <c r="N31" i="3"/>
  <c r="M31" i="3"/>
  <c r="L31" i="3"/>
  <c r="K31" i="3"/>
  <c r="O30" i="3"/>
  <c r="N30" i="3"/>
  <c r="M30" i="3"/>
  <c r="L30" i="3"/>
  <c r="K30" i="3"/>
  <c r="O29" i="3"/>
  <c r="N29" i="3"/>
  <c r="M29" i="3"/>
  <c r="L29" i="3"/>
  <c r="K29" i="3"/>
  <c r="O28" i="3"/>
  <c r="N28" i="3"/>
  <c r="M28" i="3"/>
  <c r="L28" i="3"/>
  <c r="O27" i="3"/>
  <c r="N27" i="3"/>
  <c r="M27" i="3"/>
  <c r="L27" i="3"/>
  <c r="K27" i="3"/>
  <c r="O26" i="3"/>
  <c r="N26" i="3"/>
  <c r="M26" i="3"/>
  <c r="L26" i="3"/>
  <c r="K26" i="3"/>
  <c r="O25" i="3"/>
  <c r="N25" i="3"/>
  <c r="M25" i="3"/>
  <c r="L25" i="3"/>
  <c r="K25" i="3"/>
  <c r="O19" i="3"/>
  <c r="N19" i="3"/>
  <c r="M19" i="3"/>
  <c r="L19" i="3"/>
  <c r="K19" i="3"/>
  <c r="O18" i="3"/>
  <c r="N18" i="3"/>
  <c r="M18" i="3"/>
  <c r="L18" i="3"/>
  <c r="K18" i="3"/>
  <c r="O17" i="3"/>
  <c r="N17" i="3"/>
  <c r="M17" i="3"/>
  <c r="L17" i="3"/>
  <c r="K17" i="3"/>
  <c r="O16" i="3"/>
  <c r="N16" i="3"/>
  <c r="M16" i="3"/>
  <c r="L16" i="3"/>
  <c r="O15" i="3"/>
  <c r="N15" i="3"/>
  <c r="M15" i="3"/>
  <c r="L15" i="3"/>
  <c r="K15" i="3"/>
  <c r="O14" i="3"/>
  <c r="N14" i="3"/>
  <c r="M14" i="3"/>
  <c r="L14" i="3"/>
  <c r="K14" i="3"/>
  <c r="O13" i="3"/>
  <c r="N13" i="3"/>
  <c r="M13" i="3"/>
  <c r="L13" i="3"/>
  <c r="K13" i="3"/>
  <c r="O12" i="3"/>
  <c r="N12" i="3"/>
  <c r="M12" i="3"/>
  <c r="L12" i="3"/>
  <c r="K12" i="3"/>
  <c r="O10" i="3"/>
  <c r="N10" i="3"/>
  <c r="M10" i="3"/>
  <c r="L10" i="3"/>
  <c r="K10" i="3"/>
  <c r="O9" i="3"/>
  <c r="N9" i="3"/>
  <c r="M9" i="3"/>
  <c r="L9" i="3"/>
  <c r="K9" i="3"/>
  <c r="O7" i="3"/>
  <c r="N7" i="3"/>
  <c r="M7" i="3"/>
  <c r="L7" i="3"/>
  <c r="O6" i="3"/>
  <c r="N6" i="3"/>
  <c r="M6" i="3"/>
  <c r="L6" i="3"/>
  <c r="K6" i="3"/>
  <c r="O5" i="3"/>
  <c r="N5" i="3"/>
  <c r="M5" i="3"/>
  <c r="L5" i="3"/>
  <c r="K5" i="3"/>
  <c r="O4" i="3"/>
  <c r="N4" i="3"/>
  <c r="M4" i="3"/>
  <c r="L4" i="3"/>
  <c r="K4" i="3"/>
  <c r="O3" i="3"/>
  <c r="N3" i="3"/>
  <c r="M3" i="3"/>
  <c r="L3" i="3"/>
  <c r="I3" i="3"/>
  <c r="O2" i="3"/>
  <c r="N2" i="3"/>
  <c r="M2" i="3"/>
  <c r="L2" i="3"/>
  <c r="K2" i="3"/>
  <c r="O87" i="2"/>
  <c r="N87" i="2"/>
  <c r="M87" i="2"/>
  <c r="L87" i="2"/>
  <c r="K87" i="2"/>
  <c r="O86" i="2"/>
  <c r="N86" i="2"/>
  <c r="M86" i="2"/>
  <c r="L86" i="2"/>
  <c r="K86" i="2"/>
  <c r="O85" i="2"/>
  <c r="N85" i="2"/>
  <c r="M85" i="2"/>
  <c r="L85" i="2"/>
  <c r="K85" i="2"/>
  <c r="O84" i="2"/>
  <c r="N84" i="2"/>
  <c r="M84" i="2"/>
  <c r="L84" i="2"/>
  <c r="K84" i="2"/>
  <c r="O83" i="2"/>
  <c r="N83" i="2"/>
  <c r="M83" i="2"/>
  <c r="L83" i="2"/>
  <c r="K83" i="2"/>
  <c r="O82" i="2"/>
  <c r="N82" i="2"/>
  <c r="M82" i="2"/>
  <c r="L82" i="2"/>
  <c r="K82" i="2"/>
  <c r="O81" i="2"/>
  <c r="N81" i="2"/>
  <c r="M81" i="2"/>
  <c r="L81" i="2"/>
  <c r="K81" i="2"/>
  <c r="O80" i="2"/>
  <c r="N80" i="2"/>
  <c r="M80" i="2"/>
  <c r="L80" i="2"/>
  <c r="K80" i="2"/>
  <c r="O79" i="2"/>
  <c r="N79" i="2"/>
  <c r="M79" i="2"/>
  <c r="L79" i="2"/>
  <c r="K79" i="2"/>
  <c r="O78" i="2"/>
  <c r="N78" i="2"/>
  <c r="M78" i="2"/>
  <c r="L78" i="2"/>
  <c r="K78" i="2"/>
  <c r="O77" i="2"/>
  <c r="N77" i="2"/>
  <c r="M77" i="2"/>
  <c r="L77" i="2"/>
  <c r="K77" i="2"/>
  <c r="O76" i="2"/>
  <c r="N76" i="2"/>
  <c r="M76" i="2"/>
  <c r="L76" i="2"/>
  <c r="K76" i="2"/>
  <c r="O75" i="2"/>
  <c r="N75" i="2"/>
  <c r="M75" i="2"/>
  <c r="L75" i="2"/>
  <c r="K75" i="2"/>
  <c r="O74" i="2"/>
  <c r="N74" i="2"/>
  <c r="M74" i="2"/>
  <c r="L74" i="2"/>
  <c r="K74" i="2"/>
  <c r="O73" i="2"/>
  <c r="N73" i="2"/>
  <c r="M73" i="2"/>
  <c r="L73" i="2"/>
  <c r="K73" i="2"/>
  <c r="O72" i="2"/>
  <c r="N72" i="2"/>
  <c r="M72" i="2"/>
  <c r="L72" i="2"/>
  <c r="K72" i="2"/>
  <c r="O71" i="2"/>
  <c r="N71" i="2"/>
  <c r="M71" i="2"/>
  <c r="L71" i="2"/>
  <c r="K71" i="2"/>
  <c r="O70" i="2"/>
  <c r="N70" i="2"/>
  <c r="M70" i="2"/>
  <c r="L70" i="2"/>
  <c r="K70" i="2"/>
  <c r="O69" i="2"/>
  <c r="N69" i="2"/>
  <c r="M69" i="2"/>
  <c r="L69" i="2"/>
  <c r="K69" i="2"/>
  <c r="O68" i="2"/>
  <c r="N68" i="2"/>
  <c r="M68" i="2"/>
  <c r="L68" i="2"/>
  <c r="K68" i="2"/>
  <c r="O67" i="2"/>
  <c r="N67" i="2"/>
  <c r="M67" i="2"/>
  <c r="L67" i="2"/>
  <c r="K67" i="2"/>
  <c r="O66" i="2"/>
  <c r="N66" i="2"/>
  <c r="M66" i="2"/>
  <c r="L66" i="2"/>
  <c r="K66" i="2"/>
  <c r="O65" i="2"/>
  <c r="N65" i="2"/>
  <c r="M65" i="2"/>
  <c r="L65" i="2"/>
  <c r="K65" i="2"/>
  <c r="O64" i="2"/>
  <c r="N64" i="2"/>
  <c r="M64" i="2"/>
  <c r="L64" i="2"/>
  <c r="K64" i="2"/>
  <c r="O63" i="2"/>
  <c r="N63" i="2"/>
  <c r="M63" i="2"/>
  <c r="L63" i="2"/>
  <c r="K63" i="2"/>
  <c r="O62" i="2"/>
  <c r="N62" i="2"/>
  <c r="M62" i="2"/>
  <c r="L62" i="2"/>
  <c r="K62" i="2"/>
  <c r="O61" i="2"/>
  <c r="N61" i="2"/>
  <c r="M61" i="2"/>
  <c r="L61" i="2"/>
  <c r="K61" i="2"/>
  <c r="O60" i="2"/>
  <c r="N60" i="2"/>
  <c r="M60" i="2"/>
  <c r="L60" i="2"/>
  <c r="K60" i="2"/>
  <c r="O59" i="2"/>
  <c r="N59" i="2"/>
  <c r="M59" i="2"/>
  <c r="L59" i="2"/>
  <c r="K59" i="2"/>
  <c r="O58" i="2"/>
  <c r="N58" i="2"/>
  <c r="M58" i="2"/>
  <c r="L58" i="2"/>
  <c r="K58" i="2"/>
  <c r="O57" i="2"/>
  <c r="N57" i="2"/>
  <c r="M57" i="2"/>
  <c r="L57" i="2"/>
  <c r="K57" i="2"/>
  <c r="O56" i="2"/>
  <c r="N56" i="2"/>
  <c r="M56" i="2"/>
  <c r="L56" i="2"/>
  <c r="K56" i="2"/>
  <c r="O55" i="2"/>
  <c r="N55" i="2"/>
  <c r="M55" i="2"/>
  <c r="L55" i="2"/>
  <c r="K55" i="2"/>
  <c r="O54" i="2"/>
  <c r="N54" i="2"/>
  <c r="M54" i="2"/>
  <c r="L54" i="2"/>
  <c r="K54" i="2"/>
  <c r="O53" i="2"/>
  <c r="N53" i="2"/>
  <c r="M53" i="2"/>
  <c r="L53" i="2"/>
  <c r="K53" i="2"/>
  <c r="O52" i="2"/>
  <c r="N52" i="2"/>
  <c r="M52" i="2"/>
  <c r="L52" i="2"/>
  <c r="K52" i="2"/>
  <c r="O51" i="2"/>
  <c r="N51" i="2"/>
  <c r="M51" i="2"/>
  <c r="L51" i="2"/>
  <c r="K51" i="2"/>
  <c r="O50" i="2"/>
  <c r="N50" i="2"/>
  <c r="M50" i="2"/>
  <c r="L50" i="2"/>
  <c r="K50" i="2"/>
  <c r="O49" i="2"/>
  <c r="N49" i="2"/>
  <c r="M49" i="2"/>
  <c r="L49" i="2"/>
  <c r="K49" i="2"/>
  <c r="O48" i="2"/>
  <c r="N48" i="2"/>
  <c r="M48" i="2"/>
  <c r="L48" i="2"/>
  <c r="K48" i="2"/>
  <c r="O47" i="2"/>
  <c r="N47" i="2"/>
  <c r="M47" i="2"/>
  <c r="L47" i="2"/>
  <c r="K47" i="2"/>
  <c r="O46" i="2"/>
  <c r="N46" i="2"/>
  <c r="M46" i="2"/>
  <c r="L46" i="2"/>
  <c r="K46" i="2"/>
  <c r="O45" i="2"/>
  <c r="N45" i="2"/>
  <c r="M45" i="2"/>
  <c r="L45" i="2"/>
  <c r="K45" i="2"/>
  <c r="O44" i="2"/>
  <c r="N44" i="2"/>
  <c r="M44" i="2"/>
  <c r="L44" i="2"/>
  <c r="K44" i="2"/>
  <c r="O43" i="2"/>
  <c r="N43" i="2"/>
  <c r="M43" i="2"/>
  <c r="L43" i="2"/>
  <c r="K43" i="2"/>
  <c r="O42" i="2"/>
  <c r="N42" i="2"/>
  <c r="M42" i="2"/>
  <c r="L42" i="2"/>
  <c r="K42" i="2"/>
  <c r="O41" i="2"/>
  <c r="N41" i="2"/>
  <c r="M41" i="2"/>
  <c r="L41" i="2"/>
  <c r="K41" i="2"/>
  <c r="O40" i="2"/>
  <c r="N40" i="2"/>
  <c r="M40" i="2"/>
  <c r="L40" i="2"/>
  <c r="K40" i="2"/>
  <c r="O39" i="2"/>
  <c r="N39" i="2"/>
  <c r="M39" i="2"/>
  <c r="L39" i="2"/>
  <c r="K39" i="2"/>
  <c r="O38" i="2"/>
  <c r="N38" i="2"/>
  <c r="M38" i="2"/>
  <c r="L38" i="2"/>
  <c r="K38" i="2"/>
  <c r="O37" i="2"/>
  <c r="N37" i="2"/>
  <c r="M37" i="2"/>
  <c r="L37" i="2"/>
  <c r="K37" i="2"/>
  <c r="O36" i="2"/>
  <c r="N36" i="2"/>
  <c r="M36" i="2"/>
  <c r="L36" i="2"/>
  <c r="K36" i="2"/>
  <c r="O35" i="2"/>
  <c r="N35" i="2"/>
  <c r="M35" i="2"/>
  <c r="L35" i="2"/>
  <c r="K35" i="2"/>
  <c r="O34" i="2"/>
  <c r="N34" i="2"/>
  <c r="M34" i="2"/>
  <c r="L34" i="2"/>
  <c r="K34" i="2"/>
  <c r="O33" i="2"/>
  <c r="N33" i="2"/>
  <c r="M33" i="2"/>
  <c r="L33" i="2"/>
  <c r="K33" i="2"/>
  <c r="O32" i="2"/>
  <c r="N32" i="2"/>
  <c r="M32" i="2"/>
  <c r="L32" i="2"/>
  <c r="K32" i="2"/>
  <c r="O31" i="2"/>
  <c r="N31" i="2"/>
  <c r="M31" i="2"/>
  <c r="L31" i="2"/>
  <c r="K31" i="2"/>
  <c r="O30" i="2"/>
  <c r="N30" i="2"/>
  <c r="M30" i="2"/>
  <c r="L30" i="2"/>
  <c r="K30" i="2"/>
  <c r="O29" i="2"/>
  <c r="N29" i="2"/>
  <c r="M29" i="2"/>
  <c r="L29" i="2"/>
  <c r="K29" i="2"/>
  <c r="O28" i="2"/>
  <c r="N28" i="2"/>
  <c r="M28" i="2"/>
  <c r="L28" i="2"/>
  <c r="O27" i="2"/>
  <c r="N27" i="2"/>
  <c r="M27" i="2"/>
  <c r="L27" i="2"/>
  <c r="K27" i="2"/>
  <c r="O26" i="2"/>
  <c r="N26" i="2"/>
  <c r="M26" i="2"/>
  <c r="L26" i="2"/>
  <c r="K26" i="2"/>
  <c r="O25" i="2"/>
  <c r="N25" i="2"/>
  <c r="M25" i="2"/>
  <c r="L25" i="2"/>
  <c r="K25" i="2"/>
  <c r="O24" i="2"/>
  <c r="N24" i="2"/>
  <c r="M24" i="2"/>
  <c r="L24" i="2"/>
  <c r="K24" i="2"/>
  <c r="O23" i="2"/>
  <c r="N23" i="2"/>
  <c r="M23" i="2"/>
  <c r="L23" i="2"/>
  <c r="K23" i="2"/>
  <c r="O22" i="2"/>
  <c r="N22" i="2"/>
  <c r="M22" i="2"/>
  <c r="L22" i="2"/>
  <c r="K22" i="2"/>
  <c r="O21" i="2"/>
  <c r="N21" i="2"/>
  <c r="M21" i="2"/>
  <c r="L21" i="2"/>
  <c r="K21" i="2"/>
  <c r="O20" i="2"/>
  <c r="N20" i="2"/>
  <c r="M20" i="2"/>
  <c r="L20" i="2"/>
  <c r="K20" i="2"/>
  <c r="O19" i="2"/>
  <c r="N19" i="2"/>
  <c r="M19" i="2"/>
  <c r="L19" i="2"/>
  <c r="O18" i="2"/>
  <c r="N18" i="2"/>
  <c r="M18" i="2"/>
  <c r="L18" i="2"/>
  <c r="K18" i="2"/>
  <c r="O17" i="2"/>
  <c r="N17" i="2"/>
  <c r="M17" i="2"/>
  <c r="L17" i="2"/>
  <c r="K17" i="2"/>
  <c r="O16" i="2"/>
  <c r="N16" i="2"/>
  <c r="M16" i="2"/>
  <c r="L16" i="2"/>
  <c r="K16" i="2"/>
  <c r="O15" i="2"/>
  <c r="N15" i="2"/>
  <c r="M15" i="2"/>
  <c r="L15" i="2"/>
  <c r="K15" i="2"/>
  <c r="O14" i="2"/>
  <c r="N14" i="2"/>
  <c r="M14" i="2"/>
  <c r="L14" i="2"/>
  <c r="K14" i="2"/>
  <c r="O13" i="2"/>
  <c r="N13" i="2"/>
  <c r="M13" i="2"/>
  <c r="L13" i="2"/>
  <c r="K13" i="2"/>
  <c r="O12" i="2"/>
  <c r="N12" i="2"/>
  <c r="M12" i="2"/>
  <c r="L12" i="2"/>
  <c r="K12" i="2"/>
  <c r="O11" i="2"/>
  <c r="N11" i="2"/>
  <c r="M11" i="2"/>
  <c r="L11" i="2"/>
  <c r="O10" i="2"/>
  <c r="N10" i="2"/>
  <c r="M10" i="2"/>
  <c r="L10" i="2"/>
  <c r="K10" i="2"/>
  <c r="O9" i="2"/>
  <c r="N9" i="2"/>
  <c r="M9" i="2"/>
  <c r="L9" i="2"/>
  <c r="K9" i="2"/>
  <c r="O8" i="2"/>
  <c r="N8" i="2"/>
  <c r="M8" i="2"/>
  <c r="L8" i="2"/>
  <c r="K8" i="2"/>
  <c r="O7" i="2"/>
  <c r="N7" i="2"/>
  <c r="M7" i="2"/>
  <c r="L7" i="2"/>
  <c r="O6" i="2"/>
  <c r="N6" i="2"/>
  <c r="M6" i="2"/>
  <c r="L6" i="2"/>
  <c r="K6" i="2"/>
  <c r="O5" i="2"/>
  <c r="N5" i="2"/>
  <c r="M5" i="2"/>
  <c r="L5" i="2"/>
  <c r="K5" i="2"/>
  <c r="O4" i="2"/>
  <c r="N4" i="2"/>
  <c r="M4" i="2"/>
  <c r="L4" i="2"/>
  <c r="K4" i="2"/>
  <c r="O3" i="2"/>
  <c r="N3" i="2"/>
  <c r="M3" i="2"/>
  <c r="L3" i="2"/>
  <c r="O2" i="2"/>
  <c r="N2" i="2"/>
  <c r="M2" i="2"/>
  <c r="L2" i="2"/>
  <c r="K2" i="2"/>
  <c r="C28" i="2" l="1"/>
  <c r="Z14" i="9"/>
  <c r="V14" i="9"/>
  <c r="R14" i="9"/>
  <c r="N14" i="9"/>
  <c r="J14" i="9"/>
  <c r="U14" i="9"/>
  <c r="M14" i="9"/>
  <c r="Y14" i="9"/>
  <c r="Q14" i="9"/>
  <c r="I14" i="9"/>
  <c r="W14" i="9"/>
  <c r="X14" i="9"/>
  <c r="T14" i="9"/>
  <c r="P14" i="9"/>
  <c r="L14" i="9"/>
  <c r="S14" i="9"/>
  <c r="O14" i="9"/>
  <c r="K14" i="9"/>
  <c r="Z18" i="9"/>
  <c r="V18" i="9"/>
  <c r="R18" i="9"/>
  <c r="N18" i="9"/>
  <c r="J18" i="9"/>
  <c r="S18" i="9"/>
  <c r="Y18" i="9"/>
  <c r="U18" i="9"/>
  <c r="Q18" i="9"/>
  <c r="M18" i="9"/>
  <c r="I18" i="9"/>
  <c r="W18" i="9"/>
  <c r="K18" i="9"/>
  <c r="X18" i="9"/>
  <c r="T18" i="9"/>
  <c r="P18" i="9"/>
  <c r="L18" i="9"/>
  <c r="O18" i="9"/>
  <c r="Z28" i="9"/>
  <c r="V28" i="9"/>
  <c r="R28" i="9"/>
  <c r="N28" i="9"/>
  <c r="J28" i="9"/>
  <c r="Y28" i="9"/>
  <c r="U28" i="9"/>
  <c r="Q28" i="9"/>
  <c r="M28" i="9"/>
  <c r="I28" i="9"/>
  <c r="X28" i="9"/>
  <c r="T28" i="9"/>
  <c r="P28" i="9"/>
  <c r="L28" i="9"/>
  <c r="W28" i="9"/>
  <c r="S28" i="9"/>
  <c r="O28" i="9"/>
  <c r="K28" i="9"/>
  <c r="Z17" i="9"/>
  <c r="V17" i="9"/>
  <c r="R17" i="9"/>
  <c r="N17" i="9"/>
  <c r="J17" i="9"/>
  <c r="S17" i="9"/>
  <c r="K17" i="9"/>
  <c r="Y17" i="9"/>
  <c r="U17" i="9"/>
  <c r="Q17" i="9"/>
  <c r="M17" i="9"/>
  <c r="I17" i="9"/>
  <c r="X17" i="9"/>
  <c r="T17" i="9"/>
  <c r="P17" i="9"/>
  <c r="L17" i="9"/>
  <c r="W17" i="9"/>
  <c r="O17" i="9"/>
  <c r="Z15" i="9"/>
  <c r="V15" i="9"/>
  <c r="R15" i="9"/>
  <c r="N15" i="9"/>
  <c r="J15" i="9"/>
  <c r="W15" i="9"/>
  <c r="Y15" i="9"/>
  <c r="U15" i="9"/>
  <c r="Q15" i="9"/>
  <c r="M15" i="9"/>
  <c r="I15" i="9"/>
  <c r="X15" i="9"/>
  <c r="T15" i="9"/>
  <c r="P15" i="9"/>
  <c r="L15" i="9"/>
  <c r="S15" i="9"/>
  <c r="O15" i="9"/>
  <c r="K15" i="9"/>
  <c r="Z25" i="9"/>
  <c r="V25" i="9"/>
  <c r="R25" i="9"/>
  <c r="N25" i="9"/>
  <c r="J25" i="9"/>
  <c r="O25" i="9"/>
  <c r="Y25" i="9"/>
  <c r="U25" i="9"/>
  <c r="Q25" i="9"/>
  <c r="M25" i="9"/>
  <c r="I25" i="9"/>
  <c r="W25" i="9"/>
  <c r="K25" i="9"/>
  <c r="X25" i="9"/>
  <c r="T25" i="9"/>
  <c r="P25" i="9"/>
  <c r="L25" i="9"/>
  <c r="S25" i="9"/>
  <c r="Z29" i="9"/>
  <c r="V29" i="9"/>
  <c r="R29" i="9"/>
  <c r="N29" i="9"/>
  <c r="J29" i="9"/>
  <c r="Y29" i="9"/>
  <c r="U29" i="9"/>
  <c r="Q29" i="9"/>
  <c r="M29" i="9"/>
  <c r="I29" i="9"/>
  <c r="X29" i="9"/>
  <c r="T29" i="9"/>
  <c r="P29" i="9"/>
  <c r="L29" i="9"/>
  <c r="W29" i="9"/>
  <c r="S29" i="9"/>
  <c r="O29" i="9"/>
  <c r="K29" i="9"/>
  <c r="Z27" i="9"/>
  <c r="V27" i="9"/>
  <c r="R27" i="9"/>
  <c r="N27" i="9"/>
  <c r="J27" i="9"/>
  <c r="Y27" i="9"/>
  <c r="U27" i="9"/>
  <c r="Q27" i="9"/>
  <c r="M27" i="9"/>
  <c r="I27" i="9"/>
  <c r="X27" i="9"/>
  <c r="T27" i="9"/>
  <c r="P27" i="9"/>
  <c r="L27" i="9"/>
  <c r="W27" i="9"/>
  <c r="S27" i="9"/>
  <c r="O27" i="9"/>
  <c r="K27" i="9"/>
  <c r="Z16" i="9"/>
  <c r="V16" i="9"/>
  <c r="R16" i="9"/>
  <c r="N16" i="9"/>
  <c r="J16" i="9"/>
  <c r="W16" i="9"/>
  <c r="O16" i="9"/>
  <c r="Y16" i="9"/>
  <c r="U16" i="9"/>
  <c r="Q16" i="9"/>
  <c r="M16" i="9"/>
  <c r="I16" i="9"/>
  <c r="X16" i="9"/>
  <c r="T16" i="9"/>
  <c r="P16" i="9"/>
  <c r="L16" i="9"/>
  <c r="S16" i="9"/>
  <c r="K16" i="9"/>
  <c r="Z26" i="9"/>
  <c r="V26" i="9"/>
  <c r="R26" i="9"/>
  <c r="N26" i="9"/>
  <c r="J26" i="9"/>
  <c r="W26" i="9"/>
  <c r="Y26" i="9"/>
  <c r="U26" i="9"/>
  <c r="Q26" i="9"/>
  <c r="M26" i="9"/>
  <c r="I26" i="9"/>
  <c r="O26" i="9"/>
  <c r="X26" i="9"/>
  <c r="T26" i="9"/>
  <c r="P26" i="9"/>
  <c r="L26" i="9"/>
  <c r="S26" i="9"/>
  <c r="K26" i="9"/>
  <c r="Z30" i="9"/>
  <c r="V30" i="9"/>
  <c r="R30" i="9"/>
  <c r="N30" i="9"/>
  <c r="J30" i="9"/>
  <c r="Y30" i="9"/>
  <c r="U30" i="9"/>
  <c r="Q30" i="9"/>
  <c r="M30" i="9"/>
  <c r="I30" i="9"/>
  <c r="X30" i="9"/>
  <c r="T30" i="9"/>
  <c r="P30" i="9"/>
  <c r="L30" i="9"/>
  <c r="W30" i="9"/>
  <c r="S30" i="9"/>
  <c r="O30" i="9"/>
  <c r="K30" i="9"/>
  <c r="Z24" i="9"/>
  <c r="V24" i="9"/>
  <c r="R24" i="9"/>
  <c r="N24" i="9"/>
  <c r="J24" i="9"/>
  <c r="S24" i="9"/>
  <c r="Y24" i="9"/>
  <c r="U24" i="9"/>
  <c r="Q24" i="9"/>
  <c r="M24" i="9"/>
  <c r="I24" i="9"/>
  <c r="W24" i="9"/>
  <c r="K24" i="9"/>
  <c r="X24" i="9"/>
  <c r="T24" i="9"/>
  <c r="P24" i="9"/>
  <c r="L24" i="9"/>
  <c r="O24" i="9"/>
  <c r="F9" i="8"/>
  <c r="J9" i="8"/>
  <c r="N9" i="8"/>
  <c r="R9" i="8"/>
  <c r="V9" i="8"/>
  <c r="C9" i="8"/>
  <c r="G9" i="8"/>
  <c r="K9" i="8"/>
  <c r="O9" i="8"/>
  <c r="S9" i="8"/>
  <c r="W9" i="8"/>
  <c r="D9" i="8"/>
  <c r="H9" i="8"/>
  <c r="L9" i="8"/>
  <c r="P9" i="8"/>
  <c r="T9" i="8"/>
  <c r="X9" i="8"/>
  <c r="Z9" i="8"/>
  <c r="E9" i="8"/>
  <c r="I9" i="8"/>
  <c r="M9" i="8"/>
  <c r="Q9" i="8"/>
  <c r="U9" i="8"/>
  <c r="Y9" i="8"/>
  <c r="E66" i="7"/>
  <c r="E54" i="7"/>
  <c r="C19" i="2"/>
  <c r="C7" i="3"/>
  <c r="K7" i="3" s="1"/>
  <c r="C38" i="3"/>
  <c r="K38" i="3" s="1"/>
  <c r="C7" i="4"/>
  <c r="C21" i="4"/>
  <c r="P3" i="4" s="1"/>
  <c r="C31" i="4"/>
  <c r="C28" i="3"/>
  <c r="K28" i="3" s="1"/>
  <c r="C16" i="3"/>
  <c r="P3" i="3" s="1"/>
  <c r="C11" i="2"/>
  <c r="K28" i="2"/>
  <c r="C7" i="2"/>
  <c r="K7" i="2" s="1"/>
  <c r="C49" i="8" l="1"/>
  <c r="Q31" i="9"/>
  <c r="S19" i="9"/>
  <c r="Z19" i="9"/>
  <c r="T19" i="9"/>
  <c r="L19" i="9"/>
  <c r="J19" i="9"/>
  <c r="K31" i="9"/>
  <c r="R19" i="9"/>
  <c r="E19" i="9"/>
  <c r="S31" i="9"/>
  <c r="G31" i="9"/>
  <c r="E31" i="9"/>
  <c r="O19" i="9"/>
  <c r="M19" i="9"/>
  <c r="W19" i="9"/>
  <c r="Q19" i="9"/>
  <c r="K19" i="9"/>
  <c r="Y19" i="9"/>
  <c r="I19" i="9"/>
  <c r="X19" i="9"/>
  <c r="D19" i="9"/>
  <c r="V19" i="9"/>
  <c r="U19" i="9"/>
  <c r="P19" i="9"/>
  <c r="N19" i="9"/>
  <c r="F31" i="9"/>
  <c r="Y31" i="9"/>
  <c r="O31" i="9"/>
  <c r="I31" i="9"/>
  <c r="W31" i="9"/>
  <c r="D31" i="9"/>
  <c r="G19" i="9"/>
  <c r="R31" i="9"/>
  <c r="H19" i="9"/>
  <c r="T31" i="9"/>
  <c r="Z31" i="9"/>
  <c r="F19" i="9"/>
  <c r="N31" i="9"/>
  <c r="V31" i="9"/>
  <c r="H31" i="9"/>
  <c r="C31" i="9"/>
  <c r="L31" i="9"/>
  <c r="P31" i="9"/>
  <c r="U31" i="9"/>
  <c r="C19" i="9"/>
  <c r="C11" i="8" s="1"/>
  <c r="C13" i="8" s="1"/>
  <c r="X31" i="9"/>
  <c r="M31" i="9"/>
  <c r="J31" i="9"/>
  <c r="C3" i="2"/>
  <c r="K11" i="2"/>
  <c r="P2" i="3"/>
  <c r="P5" i="3"/>
  <c r="P4" i="3"/>
  <c r="K21" i="4"/>
  <c r="K31" i="4"/>
  <c r="P4" i="4"/>
  <c r="K7" i="4"/>
  <c r="P2" i="4"/>
  <c r="C3" i="4" s="1"/>
  <c r="K16" i="3"/>
  <c r="K19" i="2"/>
  <c r="L11" i="8" l="1"/>
  <c r="L13" i="8" s="1"/>
  <c r="L15" i="8" s="1"/>
  <c r="V11" i="8"/>
  <c r="V13" i="8" s="1"/>
  <c r="V15" i="8" s="1"/>
  <c r="S11" i="8"/>
  <c r="S13" i="8" s="1"/>
  <c r="S15" i="8" s="1"/>
  <c r="Z11" i="8"/>
  <c r="Z13" i="8" s="1"/>
  <c r="Z15" i="8" s="1"/>
  <c r="G11" i="8"/>
  <c r="G13" i="8" s="1"/>
  <c r="G15" i="8" s="1"/>
  <c r="P11" i="8"/>
  <c r="P13" i="8" s="1"/>
  <c r="P15" i="8" s="1"/>
  <c r="J11" i="8"/>
  <c r="J13" i="8" s="1"/>
  <c r="J15" i="8" s="1"/>
  <c r="O11" i="8"/>
  <c r="O13" i="8" s="1"/>
  <c r="O15" i="8" s="1"/>
  <c r="X11" i="8"/>
  <c r="X13" i="8" s="1"/>
  <c r="X15" i="8" s="1"/>
  <c r="Q11" i="8"/>
  <c r="Q13" i="8" s="1"/>
  <c r="Q15" i="8" s="1"/>
  <c r="M11" i="8"/>
  <c r="M13" i="8" s="1"/>
  <c r="M15" i="8" s="1"/>
  <c r="T11" i="8"/>
  <c r="T13" i="8" s="1"/>
  <c r="T15" i="8" s="1"/>
  <c r="Y11" i="8"/>
  <c r="Y13" i="8" s="1"/>
  <c r="Y15" i="8" s="1"/>
  <c r="W11" i="8"/>
  <c r="W13" i="8" s="1"/>
  <c r="W15" i="8" s="1"/>
  <c r="U11" i="8"/>
  <c r="U13" i="8" s="1"/>
  <c r="U15" i="8" s="1"/>
  <c r="F11" i="8"/>
  <c r="F13" i="8" s="1"/>
  <c r="F15" i="8" s="1"/>
  <c r="R11" i="8"/>
  <c r="R13" i="8" s="1"/>
  <c r="R15" i="8" s="1"/>
  <c r="I11" i="8"/>
  <c r="I13" i="8" s="1"/>
  <c r="I15" i="8" s="1"/>
  <c r="K11" i="8"/>
  <c r="K13" i="8" s="1"/>
  <c r="K15" i="8" s="1"/>
  <c r="E11" i="8"/>
  <c r="E13" i="8" s="1"/>
  <c r="E15" i="8" s="1"/>
  <c r="D11" i="8"/>
  <c r="D13" i="8" s="1"/>
  <c r="D15" i="8" s="1"/>
  <c r="N11" i="8"/>
  <c r="N13" i="8" s="1"/>
  <c r="N15" i="8" s="1"/>
  <c r="H11" i="8"/>
  <c r="H13" i="8" s="1"/>
  <c r="H15" i="8" s="1"/>
  <c r="C15" i="8"/>
  <c r="C17" i="8" s="1"/>
  <c r="K3" i="2"/>
  <c r="C55" i="8" l="1"/>
  <c r="C51" i="8"/>
  <c r="D17" i="8"/>
  <c r="E17" i="8" s="1"/>
  <c r="F17" i="8" s="1"/>
  <c r="D35" i="9" l="1"/>
  <c r="E35" i="9" s="1"/>
  <c r="F35" i="9" s="1"/>
  <c r="G17" i="8"/>
  <c r="G35" i="9" l="1"/>
  <c r="H17" i="8"/>
  <c r="H35" i="9" l="1"/>
  <c r="I17" i="8"/>
  <c r="I35" i="9" s="1"/>
  <c r="J17" i="8" l="1"/>
  <c r="J35" i="9" s="1"/>
  <c r="K17" i="8" l="1"/>
  <c r="K35" i="9" s="1"/>
  <c r="L17" i="8" l="1"/>
  <c r="L35" i="9" s="1"/>
  <c r="M17" i="8" l="1"/>
  <c r="M35" i="9" s="1"/>
  <c r="N17" i="8" l="1"/>
  <c r="N35" i="9"/>
  <c r="O17" i="8" l="1"/>
  <c r="O35" i="9"/>
  <c r="P17" i="8" l="1"/>
  <c r="P35" i="9"/>
  <c r="Q17" i="8" l="1"/>
  <c r="Q35" i="9" s="1"/>
  <c r="R17" i="8" l="1"/>
  <c r="R35" i="9"/>
  <c r="S17" i="8" l="1"/>
  <c r="S35" i="9" s="1"/>
  <c r="T17" i="8" l="1"/>
  <c r="T35" i="9"/>
  <c r="U17" i="8" l="1"/>
  <c r="U35" i="9" s="1"/>
  <c r="V17" i="8" l="1"/>
  <c r="V35" i="9"/>
  <c r="W17" i="8" l="1"/>
  <c r="W35" i="9" s="1"/>
  <c r="X17" i="8" l="1"/>
  <c r="X35" i="9"/>
  <c r="Y17" i="8" l="1"/>
  <c r="Y35" i="9" s="1"/>
  <c r="Z17" i="8" l="1"/>
  <c r="Z35" i="9"/>
  <c r="C53" i="8" l="1"/>
  <c r="E6" i="1" s="1"/>
  <c r="K3" i="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Nadi</author>
  </authors>
  <commentList>
    <comment ref="A7" authorId="0" shapeId="0" xr:uid="{00000000-0006-0000-0100-000001000000}">
      <text>
        <r>
          <rPr>
            <sz val="9"/>
            <color indexed="81"/>
            <rFont val="Calibri"/>
            <family val="2"/>
            <scheme val="minor"/>
          </rPr>
          <t>0 : portage faible ; 4 : portage majeur</t>
        </r>
      </text>
    </comment>
    <comment ref="A11" authorId="0" shapeId="0" xr:uid="{00000000-0006-0000-0100-000002000000}">
      <text>
        <r>
          <rPr>
            <sz val="9"/>
            <color indexed="81"/>
            <rFont val="Calibri"/>
            <family val="2"/>
            <scheme val="minor"/>
          </rPr>
          <t>= impact à ne pas faire le projet
0 : impact mineur ; 4 : impact critique</t>
        </r>
      </text>
    </comment>
    <comment ref="A19" authorId="0" shapeId="0" xr:uid="{00000000-0006-0000-0100-000003000000}">
      <text>
        <r>
          <rPr>
            <sz val="9"/>
            <color indexed="81"/>
            <rFont val="Calibri"/>
            <family val="2"/>
            <scheme val="minor"/>
          </rPr>
          <t>0 : contribution mineure ; 4 : contribution critique</t>
        </r>
      </text>
    </comment>
    <comment ref="A28" authorId="0" shapeId="0" xr:uid="{00000000-0006-0000-0100-000004000000}">
      <text>
        <r>
          <rPr>
            <sz val="9"/>
            <color indexed="81"/>
            <rFont val="Calibri"/>
            <family val="2"/>
            <scheme val="minor"/>
          </rPr>
          <t>0 : couverture partielle ; 4 : couverture totale</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Nadi</author>
  </authors>
  <commentList>
    <comment ref="A7" authorId="0" shapeId="0" xr:uid="{3B517265-A2D4-4A06-9D69-FC1503F91C20}">
      <text>
        <r>
          <rPr>
            <sz val="9"/>
            <color indexed="81"/>
            <rFont val="Tahoma"/>
            <family val="2"/>
          </rPr>
          <t>0 : impact mineur ; 4 : impact critique</t>
        </r>
      </text>
    </comment>
    <comment ref="A21" authorId="0" shapeId="0" xr:uid="{7E124B15-BDB2-4EB6-867D-100307ADC6A8}">
      <text>
        <r>
          <rPr>
            <sz val="9"/>
            <color indexed="81"/>
            <rFont val="Tahoma"/>
            <family val="2"/>
          </rPr>
          <t>0 : impact mineur ; 4 : impact critique</t>
        </r>
      </text>
    </comment>
    <comment ref="A31" authorId="0" shapeId="0" xr:uid="{1384DDA4-6985-460F-BFAC-0C50D6D77608}">
      <text>
        <r>
          <rPr>
            <sz val="9"/>
            <color indexed="81"/>
            <rFont val="Tahoma"/>
            <family val="2"/>
          </rPr>
          <t>0 : impact mineur ; 4 : impact critique</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Nadi</author>
  </authors>
  <commentList>
    <comment ref="A7" authorId="0" shapeId="0" xr:uid="{915883FE-DA42-413D-A7BF-FB9FF33DD0AC}">
      <text>
        <r>
          <rPr>
            <sz val="9"/>
            <color indexed="81"/>
            <rFont val="Tahoma"/>
            <family val="2"/>
          </rPr>
          <t>0 : maitrise faible ; 4 : maitrise forte</t>
        </r>
      </text>
    </comment>
    <comment ref="A16" authorId="0" shapeId="0" xr:uid="{F550CC9B-1E63-4DED-8442-81BB2FA93A8B}">
      <text>
        <r>
          <rPr>
            <sz val="9"/>
            <color indexed="81"/>
            <rFont val="Tahoma"/>
            <family val="2"/>
          </rPr>
          <t>0 : maitrise faible ; 4 : maitrise forte</t>
        </r>
      </text>
    </comment>
    <comment ref="A28" authorId="0" shapeId="0" xr:uid="{12608D9C-B9BA-463F-AF53-605DB0203EDD}">
      <text>
        <r>
          <rPr>
            <sz val="9"/>
            <color indexed="81"/>
            <rFont val="Tahoma"/>
            <family val="2"/>
          </rPr>
          <t>0 : maitrise faible ; 4 : maitrise forte</t>
        </r>
      </text>
    </comment>
    <comment ref="A38" authorId="0" shapeId="0" xr:uid="{C097765B-EDA1-4896-90EA-207689AD8FE3}">
      <text>
        <r>
          <rPr>
            <sz val="9"/>
            <color indexed="81"/>
            <rFont val="Tahoma"/>
            <family val="2"/>
          </rPr>
          <t>0 : conformité faible ; 4 : conformité forte</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Colineaux Sebastien</author>
    <author>Sébastien Colineaux</author>
  </authors>
  <commentList>
    <comment ref="B18" authorId="0" shapeId="0" xr:uid="{00000000-0006-0000-0400-000001000000}">
      <text>
        <r>
          <rPr>
            <sz val="10"/>
            <color indexed="12"/>
            <rFont val="Arial"/>
            <family val="2"/>
          </rPr>
          <t>Nombre de trimestres entre le début des travaux (après lancement officiel du projet) et la mise en service du produit</t>
        </r>
      </text>
    </comment>
    <comment ref="B20" authorId="1" shapeId="0" xr:uid="{00000000-0006-0000-0400-000002000000}">
      <text>
        <r>
          <rPr>
            <sz val="10"/>
            <color indexed="12"/>
            <rFont val="Arial"/>
            <family val="2"/>
          </rPr>
          <t>Indiquer l'ensemble des coûts supportés par l'organisme, mais pas ceux supportés par les acteurs externes.
Vous pouvez indiquer des coûts en jh et/ou k€, mais n'indiquez pas 2 fois le même coût dans les 2 unités pour ne pas le compter 2 fois.</t>
        </r>
      </text>
    </comment>
    <comment ref="B31" authorId="1" shapeId="0" xr:uid="{00000000-0006-0000-0400-000009000000}">
      <text>
        <r>
          <rPr>
            <sz val="10"/>
            <color indexed="12"/>
            <rFont val="Arial"/>
            <family val="2"/>
          </rPr>
          <t>Indiquer l'ensemble des coûts supportés par l'organisme, mais pas ceux supportés par les acteurs externes.
Vous pouvez indiquer des coûts en jh et/ou k€, mais n'indiquez pas 2 fois le même coût dans les 2 unités pour ne pas le compter 2 fois.</t>
        </r>
      </text>
    </comment>
    <comment ref="B46" authorId="0" shapeId="0" xr:uid="{00000000-0006-0000-0400-000010000000}">
      <text>
        <r>
          <rPr>
            <sz val="10"/>
            <color indexed="12"/>
            <rFont val="Arial"/>
            <family val="2"/>
          </rPr>
          <t>Charge de travail annuelle économisée au niveau des salariés de l'entreprise
Indiquer également l'éventuelle charge de travail supplémentaire générée par le projet, en mettant ce temps en négatif.</t>
        </r>
      </text>
    </comment>
    <comment ref="B56" authorId="0" shapeId="0" xr:uid="{00000000-0006-0000-0400-000012000000}">
      <text>
        <r>
          <rPr>
            <sz val="10"/>
            <color indexed="12"/>
            <rFont val="Arial"/>
            <family val="2"/>
          </rPr>
          <t>Revenus ou charges externes économisées grâce au produit</t>
        </r>
      </text>
    </comment>
  </commentList>
</comments>
</file>

<file path=xl/sharedStrings.xml><?xml version="1.0" encoding="utf-8"?>
<sst xmlns="http://schemas.openxmlformats.org/spreadsheetml/2006/main" count="247" uniqueCount="205">
  <si>
    <t>Scénario</t>
  </si>
  <si>
    <t>Date</t>
  </si>
  <si>
    <t>Evaluateur</t>
  </si>
  <si>
    <t>NE PAS MODIFIER</t>
  </si>
  <si>
    <t>Axes</t>
  </si>
  <si>
    <t>Explication</t>
  </si>
  <si>
    <t>Mise en place d'indicateurs de mesure de l'activité et de la performance</t>
  </si>
  <si>
    <t>Gain de temps</t>
  </si>
  <si>
    <t>Amélioration de la sécurité des biens et des personnes</t>
  </si>
  <si>
    <t>Amélioration des libertés publiques</t>
  </si>
  <si>
    <t>Rayonnement de la France</t>
  </si>
  <si>
    <t>Impact négatif pour les citoyens</t>
  </si>
  <si>
    <t>Impact Entreprises</t>
  </si>
  <si>
    <t>Nombre d'entreprises concernées par an</t>
  </si>
  <si>
    <t>Impact négatif pour les entreprises</t>
  </si>
  <si>
    <t>Nom du projet</t>
  </si>
  <si>
    <t>Date de l'analyse</t>
  </si>
  <si>
    <t>Hypothèses générales</t>
  </si>
  <si>
    <t>Taux d'actualisation i annuel (%)</t>
  </si>
  <si>
    <t>Explication du coût</t>
  </si>
  <si>
    <t>Assistant</t>
  </si>
  <si>
    <t>Total en ETP</t>
  </si>
  <si>
    <t>Description du gain</t>
  </si>
  <si>
    <t>GT1</t>
  </si>
  <si>
    <t>GT2</t>
  </si>
  <si>
    <t>GT3</t>
  </si>
  <si>
    <t>GT4</t>
  </si>
  <si>
    <t>GT5</t>
  </si>
  <si>
    <t>Total en k€</t>
  </si>
  <si>
    <t>GF1</t>
  </si>
  <si>
    <t>GF2</t>
  </si>
  <si>
    <t>GF3</t>
  </si>
  <si>
    <t>GF4</t>
  </si>
  <si>
    <t>GF5</t>
  </si>
  <si>
    <t>GF6</t>
  </si>
  <si>
    <t>GF7</t>
  </si>
  <si>
    <t>Commentaires</t>
  </si>
  <si>
    <t>Flux trimestriels (k€)</t>
  </si>
  <si>
    <t>T1</t>
  </si>
  <si>
    <t>T2</t>
  </si>
  <si>
    <t>T3</t>
  </si>
  <si>
    <t>T4</t>
  </si>
  <si>
    <t>T5</t>
  </si>
  <si>
    <t>T6</t>
  </si>
  <si>
    <t>T7</t>
  </si>
  <si>
    <t>T8</t>
  </si>
  <si>
    <t>T9</t>
  </si>
  <si>
    <t>T10</t>
  </si>
  <si>
    <t>T11</t>
  </si>
  <si>
    <t>T12</t>
  </si>
  <si>
    <t>T13</t>
  </si>
  <si>
    <t>T14</t>
  </si>
  <si>
    <t>T15</t>
  </si>
  <si>
    <t>T16</t>
  </si>
  <si>
    <t>T17</t>
  </si>
  <si>
    <t>T18</t>
  </si>
  <si>
    <t>T19</t>
  </si>
  <si>
    <t>T20</t>
  </si>
  <si>
    <t>T21</t>
  </si>
  <si>
    <t>T22</t>
  </si>
  <si>
    <t>T23</t>
  </si>
  <si>
    <t>T24</t>
  </si>
  <si>
    <t>Coûts du projet</t>
  </si>
  <si>
    <t>Gains</t>
  </si>
  <si>
    <t>TOTAL FLUX TRIMESTRIELS non actualisés</t>
  </si>
  <si>
    <t>TOTAL FLUX TRIMESTRIELS actualisés au taux i</t>
  </si>
  <si>
    <t>TOTAL FLUX TRIMESTRIELS CUMULES actualisés au taux i</t>
  </si>
  <si>
    <t>Coût total du projet (k€)</t>
  </si>
  <si>
    <t>Taux de Rendement Interne annuel (%) - TRI</t>
  </si>
  <si>
    <t>Délai de Retour (ans) - DR</t>
  </si>
  <si>
    <t>Valeur Actualisée Nette (k€) - VAN</t>
  </si>
  <si>
    <t>Taux d'actualisation trimestriel</t>
  </si>
  <si>
    <t>Trimestre</t>
  </si>
  <si>
    <t>Séquences du projet</t>
  </si>
  <si>
    <t>Temps projet</t>
  </si>
  <si>
    <t>Gains ETP phase vie</t>
  </si>
  <si>
    <t>Gains € phase vie</t>
  </si>
  <si>
    <t>Calcul incrémental du délai de retour</t>
  </si>
  <si>
    <t xml:space="preserve">selon la durée du projet indiquée </t>
  </si>
  <si>
    <t>selon la durée de vie indiquée - début de vie à fin de projet</t>
  </si>
  <si>
    <t>% atteinte à mi durée</t>
  </si>
  <si>
    <t xml:space="preserve">puissance de la courbe d'acquisition des gains: </t>
  </si>
  <si>
    <t xml:space="preserve">avec une courbe de type T^x pour les gains jusqu'à fonctionnement à plein régime. X est calculé en haut (L2): [T/(g2-g1+1)]^x avec x tel que [g2-g1/(g2-g1+1)]^x=25%.
Soit x=ln(%midurée)/ln[g2-g1/(g2-g1+1)]
</t>
  </si>
  <si>
    <t>idem ci-dessus</t>
  </si>
  <si>
    <t>Impact Citoyens</t>
  </si>
  <si>
    <t>Coût annuel d'un ETP Profil 1 (en k€)</t>
  </si>
  <si>
    <t>Coût annuel d'un ETP Profil 2 (en k€)</t>
  </si>
  <si>
    <t>Coût annuel d'un ETP Profil 3 (en k€) ?</t>
  </si>
  <si>
    <t>Coût annuel d'un ETP Profil 4 (en k€)</t>
  </si>
  <si>
    <t>Coût annuel d'un ETP Profil 5 (en k€) ?</t>
  </si>
  <si>
    <t>Pilotage du projet</t>
  </si>
  <si>
    <t>Méthode EMPIRIC</t>
  </si>
  <si>
    <t>Organisation porteuse du projet</t>
  </si>
  <si>
    <t>Transformation numérique de l'économie et des territoires</t>
  </si>
  <si>
    <t>Développement durable et alimentation</t>
  </si>
  <si>
    <t>Eveil intellectuel (jeu, culture, éducation)</t>
  </si>
  <si>
    <t>Alignement politique</t>
  </si>
  <si>
    <t>Crée des emplois en France</t>
  </si>
  <si>
    <t>Renforce l'intelligence individuelle et collective</t>
  </si>
  <si>
    <t>Contribue au mieux-vivre ensemble</t>
  </si>
  <si>
    <t>Contribution à la souveraineté économique</t>
  </si>
  <si>
    <t>Renforce la compétitivité des entreprises françaises et européennes</t>
  </si>
  <si>
    <t>Renforce la résilience de la France en situation de crise</t>
  </si>
  <si>
    <t>Crée de la richesse largement partagée par les citoyens Français</t>
  </si>
  <si>
    <t>Renforce les libertés individuelles des citoyens français et européens</t>
  </si>
  <si>
    <t>Domaine prioritaire</t>
  </si>
  <si>
    <t>Services aux personnes vulnérables</t>
  </si>
  <si>
    <t>Identité du porteur du projet</t>
  </si>
  <si>
    <t>EMPIRIC / Alignement stratégique</t>
  </si>
  <si>
    <t>Orientation politique prioritaire du gouvernement</t>
  </si>
  <si>
    <t>Consensus de la société civile sur l'orientation</t>
  </si>
  <si>
    <t>Nombre de citoyens français concernés par an</t>
  </si>
  <si>
    <t>Amélioration de l'égalité des chances</t>
  </si>
  <si>
    <t>Amélioration du pouvoir d'achat</t>
  </si>
  <si>
    <t>Renforcement de la citoyenneté et de la vie sociale et associative</t>
  </si>
  <si>
    <t>Amélioration de la santé physique et mentale</t>
  </si>
  <si>
    <t>Mieux vivre au travail</t>
  </si>
  <si>
    <t>Réduction des charges improductives</t>
  </si>
  <si>
    <t>Développement des opportunités commerciales</t>
  </si>
  <si>
    <t>Amélioration de l'attractivité de l'entreprise et de son image</t>
  </si>
  <si>
    <t>Réduction des risques et amélioration de la résilience des entreprises</t>
  </si>
  <si>
    <t>Développement des partenariats et de la coopération inter-entreprises</t>
  </si>
  <si>
    <t>Augmentation de la productivité et de la rentabilité</t>
  </si>
  <si>
    <t>Réduction de l'empreinte carbone et développement durable</t>
  </si>
  <si>
    <t xml:space="preserve">Réduction des inégalités en France et en Europe </t>
  </si>
  <si>
    <t>Contribution à la paix en Europe</t>
  </si>
  <si>
    <t>Amélioration de la connaissance et de la culture scientifique</t>
  </si>
  <si>
    <t>Amélioration de l'autonomie alimentaire et énergétique de la France et de l'Europe</t>
  </si>
  <si>
    <t>Impact négatif sur la société</t>
  </si>
  <si>
    <t>EMPIRIC / Externalités positives</t>
  </si>
  <si>
    <t>Meilleur accès à la connaissance et développement du savoir</t>
  </si>
  <si>
    <t>Rayonnement de la France en Europe et dans le monde</t>
  </si>
  <si>
    <t>Cet outil d'auto-évaluation est mis à votre disposition par</t>
  </si>
  <si>
    <t>Amélioration du vivre ensemble en France</t>
  </si>
  <si>
    <t>Irritant que le projet cherche à résoudre</t>
  </si>
  <si>
    <t>Irritant n°1 - probabilité de survenance</t>
  </si>
  <si>
    <t>Irritant n°1 - gravité si survenance</t>
  </si>
  <si>
    <t>Irritant n°2 - gravité si survenance</t>
  </si>
  <si>
    <t>Irritant n°2 - probabilité de survenance</t>
  </si>
  <si>
    <t>Irritant n°3 - gravité si survenance</t>
  </si>
  <si>
    <t>Irritant n°3 - probabilité de survenance</t>
  </si>
  <si>
    <t>EMPIRIC / Gouvernance et pilotage du projet</t>
  </si>
  <si>
    <t>Management conforme aux valeurs de Flore</t>
  </si>
  <si>
    <t>Fonction génériques de l'entreprise</t>
  </si>
  <si>
    <t>Complémentarité et résilience de l'équipe de direction</t>
  </si>
  <si>
    <t>Constitution en avance de phase et animation d'un vivier de candidats à l'embauche</t>
  </si>
  <si>
    <t>Maitrise des délais de paiement et d'encaissement des factures (&gt;45 ; 30 ; 15 ; &lt; 15 jours)</t>
  </si>
  <si>
    <t>Implication de l'équipe, mesurée par le taux d'absence hors congés (&gt;5% ; 4-5% ; 3-4% ; &lt;3%)</t>
  </si>
  <si>
    <t>Taux d'internalisation des fonctions génériques compta, rh, communication, ventes, achats</t>
  </si>
  <si>
    <t>Mise en place de processus de suivi de déploiement et de résolution des incidents (hot line)</t>
  </si>
  <si>
    <t>Résultats obtenus en matière de communication et relation média</t>
  </si>
  <si>
    <t>Capacité à transformer les leads en clients (&lt;25% ; 25-40% ; 40-60% ; &gt; 60%)</t>
  </si>
  <si>
    <t>Implication dans le pilotage financier à 12 mois (prévisionnel, contrôle, ajustement mensuel)</t>
  </si>
  <si>
    <t>Implication dans le recrutement et performance de cette activité</t>
  </si>
  <si>
    <t>Fréquence des tensions au sein de l'équipe de direction (très rares -&gt; fréquentes)</t>
  </si>
  <si>
    <t>Pilotage de l'entreprise et implication de l'équipe de direction</t>
  </si>
  <si>
    <t>Implication des fondateurs dans l'entreprise (en % de leur temps)</t>
  </si>
  <si>
    <t>Maitrise de la chaine de production et de vente</t>
  </si>
  <si>
    <t>Maitrise stratégique des produits (marketing, R&amp;D)</t>
  </si>
  <si>
    <t>Existence d'un board stratégique réuni régulièrement pour conseiller la direction</t>
  </si>
  <si>
    <t>Constatations de ratages épisodiques sur les fonctions génériques</t>
  </si>
  <si>
    <t>Impact sociétal et mondial</t>
  </si>
  <si>
    <t>Charge (en h.a)</t>
  </si>
  <si>
    <t>Profil</t>
  </si>
  <si>
    <r>
      <t xml:space="preserve">Quelle est la durée du projet, </t>
    </r>
    <r>
      <rPr>
        <u/>
        <sz val="10"/>
        <color rgb="FF008D87"/>
        <rFont val="Calibri"/>
        <family val="2"/>
        <scheme val="minor"/>
      </rPr>
      <t>en trimestres</t>
    </r>
    <r>
      <rPr>
        <sz val="10"/>
        <color rgb="FF008D87"/>
        <rFont val="Calibri"/>
        <family val="2"/>
        <scheme val="minor"/>
      </rPr>
      <t xml:space="preserve"> (1 à 16) ?</t>
    </r>
  </si>
  <si>
    <r>
      <t xml:space="preserve">Quelle est la durée de vie estimée du produit (=résultat du projet), </t>
    </r>
    <r>
      <rPr>
        <u/>
        <sz val="10"/>
        <color rgb="FF008D87"/>
        <rFont val="Calibri"/>
        <family val="2"/>
        <scheme val="minor"/>
      </rPr>
      <t>en années</t>
    </r>
    <r>
      <rPr>
        <sz val="10"/>
        <color rgb="FF008D87"/>
        <rFont val="Calibri"/>
        <family val="2"/>
        <scheme val="minor"/>
      </rPr>
      <t xml:space="preserve"> (1 à 6) ?</t>
    </r>
  </si>
  <si>
    <t>Développement</t>
  </si>
  <si>
    <t>Coûts tiers (en k€)</t>
  </si>
  <si>
    <t>Achats ou prestations complémentaires</t>
  </si>
  <si>
    <t>Temps produit</t>
  </si>
  <si>
    <t>Temps produit fermé</t>
  </si>
  <si>
    <t>Coûts récurrents du produit (base annuelle post-déploiement)</t>
  </si>
  <si>
    <t>Coûts totaux du projet (internes ou prestations)</t>
  </si>
  <si>
    <t>% gagné par salarié</t>
  </si>
  <si>
    <t>Nombre de salariés</t>
  </si>
  <si>
    <t>TOTAL (k€)</t>
  </si>
  <si>
    <t>Premiers gains (T)</t>
  </si>
  <si>
    <t>gains 100% (T)</t>
  </si>
  <si>
    <t>Rythme d'acquisition des gains</t>
  </si>
  <si>
    <t>Pilotage</t>
  </si>
  <si>
    <t>Alignement</t>
  </si>
  <si>
    <t>Score</t>
  </si>
  <si>
    <t>Rentabilité</t>
  </si>
  <si>
    <r>
      <rPr>
        <b/>
        <i/>
        <sz val="11"/>
        <color rgb="FF15616D"/>
        <rFont val="Calibri"/>
        <family val="2"/>
        <scheme val="minor"/>
      </rPr>
      <t>E</t>
    </r>
    <r>
      <rPr>
        <i/>
        <sz val="11"/>
        <color rgb="FF15616D"/>
        <rFont val="Calibri"/>
        <family val="2"/>
        <scheme val="minor"/>
      </rPr>
      <t xml:space="preserve">valuation </t>
    </r>
    <r>
      <rPr>
        <b/>
        <i/>
        <sz val="11"/>
        <color rgb="FF15616D"/>
        <rFont val="Calibri"/>
        <family val="2"/>
        <scheme val="minor"/>
      </rPr>
      <t>M</t>
    </r>
    <r>
      <rPr>
        <i/>
        <sz val="11"/>
        <color rgb="FF15616D"/>
        <rFont val="Calibri"/>
        <family val="2"/>
        <scheme val="minor"/>
      </rPr>
      <t xml:space="preserve">ultidimensionnelle des </t>
    </r>
    <r>
      <rPr>
        <b/>
        <i/>
        <sz val="11"/>
        <color rgb="FF15616D"/>
        <rFont val="Calibri"/>
        <family val="2"/>
        <scheme val="minor"/>
      </rPr>
      <t>P</t>
    </r>
    <r>
      <rPr>
        <i/>
        <sz val="11"/>
        <color rgb="FF15616D"/>
        <rFont val="Calibri"/>
        <family val="2"/>
        <scheme val="minor"/>
      </rPr>
      <t xml:space="preserve">rojets pour un </t>
    </r>
    <r>
      <rPr>
        <b/>
        <i/>
        <sz val="11"/>
        <color rgb="FF15616D"/>
        <rFont val="Calibri"/>
        <family val="2"/>
        <scheme val="minor"/>
      </rPr>
      <t>I</t>
    </r>
    <r>
      <rPr>
        <i/>
        <sz val="11"/>
        <color rgb="FF15616D"/>
        <rFont val="Calibri"/>
        <family val="2"/>
        <scheme val="minor"/>
      </rPr>
      <t xml:space="preserve">nvestissement </t>
    </r>
    <r>
      <rPr>
        <b/>
        <i/>
        <sz val="11"/>
        <color rgb="FF15616D"/>
        <rFont val="Calibri"/>
        <family val="2"/>
        <scheme val="minor"/>
      </rPr>
      <t>R</t>
    </r>
    <r>
      <rPr>
        <i/>
        <sz val="11"/>
        <color rgb="FF15616D"/>
        <rFont val="Calibri"/>
        <family val="2"/>
        <scheme val="minor"/>
      </rPr>
      <t>ationnel d'</t>
    </r>
    <r>
      <rPr>
        <b/>
        <i/>
        <sz val="11"/>
        <color rgb="FF15616D"/>
        <rFont val="Calibri"/>
        <family val="2"/>
        <scheme val="minor"/>
      </rPr>
      <t>I</t>
    </r>
    <r>
      <rPr>
        <i/>
        <sz val="11"/>
        <color rgb="FF15616D"/>
        <rFont val="Calibri"/>
        <family val="2"/>
        <scheme val="minor"/>
      </rPr>
      <t xml:space="preserve">ntérêt </t>
    </r>
    <r>
      <rPr>
        <b/>
        <i/>
        <sz val="11"/>
        <color rgb="FF15616D"/>
        <rFont val="Calibri"/>
        <family val="2"/>
        <scheme val="minor"/>
      </rPr>
      <t>C</t>
    </r>
    <r>
      <rPr>
        <i/>
        <sz val="11"/>
        <color rgb="FF15616D"/>
        <rFont val="Calibri"/>
        <family val="2"/>
        <scheme val="minor"/>
      </rPr>
      <t>ommun</t>
    </r>
  </si>
  <si>
    <t>Recettes du produit</t>
  </si>
  <si>
    <t>Marge
(en %)</t>
  </si>
  <si>
    <t>CA
(en k€)</t>
  </si>
  <si>
    <t>Cycle de vie du projet</t>
  </si>
  <si>
    <t>Taux d'internalisation du projet (R&amp;D, fabrication, expertise)</t>
  </si>
  <si>
    <t>Caractère innovant du projet (R&amp;D, JEI, etc.)</t>
  </si>
  <si>
    <t>Performance du processus de développement / fabrication</t>
  </si>
  <si>
    <t>Gestion de la qualité et mise en place d'une démarche d'amélioration continue</t>
  </si>
  <si>
    <t>Maitrise des systèmes d'information associés au projet</t>
  </si>
  <si>
    <t>Dépendance aux prestataires et sous-traitants pour les fonctions clés (faible -&gt; forte)</t>
  </si>
  <si>
    <t>Mise en place d'un processus industrialisé de ventes et acquisition des leads</t>
  </si>
  <si>
    <t>Capacité à mener les études (analyse, spécifications, prototype) en interne (dirigeants et salariés)</t>
  </si>
  <si>
    <t>Conformité 4 valeurs cardinales : Fraternité ; Autonomie ; Responsabilité ; Mérite</t>
  </si>
  <si>
    <t>Application des 12 règles essentielles de gouvernance et de management</t>
  </si>
  <si>
    <t>Implication envisagée dans la vie de la communauté Flore</t>
  </si>
  <si>
    <t>Economies éventuelles sur les activités historiques (gains ETP annuels)</t>
  </si>
  <si>
    <t>Recettes annuelles produites par le projet</t>
  </si>
  <si>
    <t>Avec EMPIRIC, mesurez la valeur de vos projets avant de rejoindre la Communauté Flore</t>
  </si>
  <si>
    <t>version 0.5s</t>
  </si>
  <si>
    <t>Impact</t>
  </si>
  <si>
    <t>v. 0.7 du 1er juillet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</si>
</sst>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64" formatCode="0.0%"/>
    <numFmt numFmtId="165" formatCode="0.0"/>
    <numFmt numFmtId="166" formatCode="#,##0\ _€"/>
    <numFmt numFmtId="167" formatCode="#,##0\ &quot;€&quot;"/>
    <numFmt numFmtId="168" formatCode="#,##0.0"/>
    <numFmt numFmtId="169" formatCode="#,##0.00000"/>
    <numFmt numFmtId="170" formatCode="0.0000%"/>
    <numFmt numFmtId="171" formatCode="#,##0&quot; k€&quot;"/>
  </numFmts>
  <fonts count="53" x14ac:knownFonts="1">
    <font>
      <sz val="11"/>
      <color theme="1"/>
      <name val="Calibri"/>
      <family val="2"/>
      <scheme val="minor"/>
    </font>
    <font>
      <sz val="10"/>
      <name val="Arial"/>
      <family val="2"/>
    </font>
    <font>
      <sz val="11"/>
      <name val="Arial"/>
      <family val="2"/>
    </font>
    <font>
      <b/>
      <sz val="11"/>
      <name val="Arial"/>
      <family val="2"/>
    </font>
    <font>
      <sz val="11"/>
      <color indexed="9"/>
      <name val="Arial"/>
      <family val="2"/>
    </font>
    <font>
      <b/>
      <sz val="10"/>
      <name val="Arial"/>
      <family val="2"/>
    </font>
    <font>
      <sz val="10"/>
      <color indexed="9"/>
      <name val="Arial"/>
      <family val="2"/>
    </font>
    <font>
      <sz val="10"/>
      <color indexed="12"/>
      <name val="Arial"/>
      <family val="2"/>
    </font>
    <font>
      <sz val="10"/>
      <color indexed="57"/>
      <name val="Arial"/>
      <family val="2"/>
    </font>
    <font>
      <sz val="9"/>
      <color theme="1"/>
      <name val="Calibri"/>
      <family val="2"/>
      <scheme val="minor"/>
    </font>
    <font>
      <i/>
      <sz val="11"/>
      <color theme="1"/>
      <name val="Calibri"/>
      <family val="2"/>
      <scheme val="minor"/>
    </font>
    <font>
      <b/>
      <i/>
      <sz val="10"/>
      <color theme="1"/>
      <name val="Calibri"/>
      <family val="2"/>
      <scheme val="minor"/>
    </font>
    <font>
      <b/>
      <sz val="11"/>
      <color rgb="FF15616D"/>
      <name val="Calibri"/>
      <family val="2"/>
      <scheme val="minor"/>
    </font>
    <font>
      <sz val="11"/>
      <color rgb="FF15616D"/>
      <name val="Calibri"/>
      <family val="2"/>
      <scheme val="minor"/>
    </font>
    <font>
      <i/>
      <sz val="11"/>
      <color rgb="FF15616D"/>
      <name val="Calibri"/>
      <family val="2"/>
      <scheme val="minor"/>
    </font>
    <font>
      <sz val="11"/>
      <color rgb="FFFFE7CC"/>
      <name val="Calibri"/>
      <family val="2"/>
      <scheme val="minor"/>
    </font>
    <font>
      <b/>
      <sz val="11"/>
      <color rgb="FFFFE7CC"/>
      <name val="Calibri"/>
      <family val="2"/>
      <scheme val="minor"/>
    </font>
    <font>
      <sz val="10"/>
      <color rgb="FF15616D"/>
      <name val="Calibri"/>
      <family val="2"/>
      <scheme val="minor"/>
    </font>
    <font>
      <b/>
      <sz val="12"/>
      <color rgb="FF15616D"/>
      <name val="Arial"/>
      <family val="2"/>
    </font>
    <font>
      <sz val="11"/>
      <color rgb="FF15616D"/>
      <name val="Arial"/>
      <family val="2"/>
    </font>
    <font>
      <sz val="9"/>
      <color rgb="FF15616D"/>
      <name val="Calibri"/>
      <family val="2"/>
      <scheme val="minor"/>
    </font>
    <font>
      <b/>
      <sz val="11"/>
      <color rgb="FF15616D"/>
      <name val="Arial"/>
      <family val="2"/>
    </font>
    <font>
      <sz val="9"/>
      <color indexed="81"/>
      <name val="Calibri"/>
      <family val="2"/>
      <scheme val="minor"/>
    </font>
    <font>
      <sz val="11"/>
      <color theme="1"/>
      <name val="Calibri"/>
      <family val="2"/>
      <scheme val="minor"/>
    </font>
    <font>
      <sz val="10"/>
      <color rgb="FFFF7D00"/>
      <name val="Calibri"/>
      <family val="2"/>
      <scheme val="minor"/>
    </font>
    <font>
      <sz val="9"/>
      <color rgb="FFFFE7CC"/>
      <name val="Calibri"/>
      <family val="2"/>
      <scheme val="minor"/>
    </font>
    <font>
      <b/>
      <i/>
      <sz val="10"/>
      <color rgb="FF15616D"/>
      <name val="Calibri"/>
      <family val="2"/>
      <scheme val="minor"/>
    </font>
    <font>
      <sz val="9"/>
      <color indexed="81"/>
      <name val="Tahoma"/>
      <family val="2"/>
    </font>
    <font>
      <sz val="11"/>
      <color indexed="9"/>
      <name val="Calibri"/>
      <family val="2"/>
      <scheme val="minor"/>
    </font>
    <font>
      <b/>
      <sz val="12"/>
      <color rgb="FF15616D"/>
      <name val="Calibri"/>
      <family val="2"/>
      <scheme val="minor"/>
    </font>
    <font>
      <sz val="10"/>
      <name val="Calibri"/>
      <family val="2"/>
      <scheme val="minor"/>
    </font>
    <font>
      <sz val="10"/>
      <color rgb="FF008D87"/>
      <name val="Calibri"/>
      <family val="2"/>
      <scheme val="minor"/>
    </font>
    <font>
      <b/>
      <sz val="10"/>
      <color rgb="FFFFE7CC"/>
      <name val="Calibri"/>
      <family val="2"/>
      <scheme val="minor"/>
    </font>
    <font>
      <sz val="10"/>
      <color rgb="FFFFE7CC"/>
      <name val="Calibri"/>
      <family val="2"/>
      <scheme val="minor"/>
    </font>
    <font>
      <b/>
      <sz val="10"/>
      <color rgb="FF008D87"/>
      <name val="Calibri"/>
      <family val="2"/>
      <scheme val="minor"/>
    </font>
    <font>
      <sz val="11"/>
      <name val="Calibri"/>
      <family val="2"/>
      <scheme val="minor"/>
    </font>
    <font>
      <b/>
      <sz val="11"/>
      <name val="Calibri"/>
      <family val="2"/>
      <scheme val="minor"/>
    </font>
    <font>
      <b/>
      <sz val="11"/>
      <color rgb="FF008D87"/>
      <name val="Calibri"/>
      <family val="2"/>
      <scheme val="minor"/>
    </font>
    <font>
      <b/>
      <sz val="10"/>
      <name val="Calibri"/>
      <family val="2"/>
      <scheme val="minor"/>
    </font>
    <font>
      <b/>
      <sz val="10"/>
      <color rgb="FF15616D"/>
      <name val="Calibri"/>
      <family val="2"/>
      <scheme val="minor"/>
    </font>
    <font>
      <i/>
      <sz val="10"/>
      <name val="Calibri"/>
      <family val="2"/>
      <scheme val="minor"/>
    </font>
    <font>
      <u/>
      <sz val="10"/>
      <color rgb="FF008D87"/>
      <name val="Calibri"/>
      <family val="2"/>
      <scheme val="minor"/>
    </font>
    <font>
      <b/>
      <sz val="10"/>
      <color indexed="10"/>
      <name val="Calibri"/>
      <family val="2"/>
      <scheme val="minor"/>
    </font>
    <font>
      <i/>
      <sz val="10"/>
      <color rgb="FF008D87"/>
      <name val="Calibri"/>
      <family val="2"/>
      <scheme val="minor"/>
    </font>
    <font>
      <b/>
      <i/>
      <sz val="10"/>
      <color rgb="FF008D87"/>
      <name val="Calibri"/>
      <family val="2"/>
      <scheme val="minor"/>
    </font>
    <font>
      <b/>
      <sz val="10"/>
      <color rgb="FF15616D"/>
      <name val="Arial"/>
      <family val="2"/>
    </font>
    <font>
      <sz val="10"/>
      <color rgb="FF15616D"/>
      <name val="Arial"/>
      <family val="2"/>
    </font>
    <font>
      <b/>
      <i/>
      <sz val="11"/>
      <color rgb="FF15616D"/>
      <name val="Calibri"/>
      <family val="2"/>
      <scheme val="minor"/>
    </font>
    <font>
      <b/>
      <i/>
      <sz val="11"/>
      <color rgb="FF008D87"/>
      <name val="Calibri"/>
      <family val="2"/>
      <scheme val="minor"/>
    </font>
    <font>
      <sz val="12"/>
      <color theme="1"/>
      <name val="Calibri"/>
      <family val="2"/>
      <scheme val="minor"/>
    </font>
    <font>
      <i/>
      <sz val="12"/>
      <color theme="1"/>
      <name val="Calibri"/>
      <family val="2"/>
      <scheme val="minor"/>
    </font>
    <font>
      <b/>
      <sz val="20"/>
      <color rgb="FF008D87"/>
      <name val="Calibri"/>
      <family val="2"/>
      <scheme val="minor"/>
    </font>
    <font>
      <i/>
      <sz val="10"/>
      <color theme="1"/>
      <name val="Calibri"/>
      <family val="2"/>
      <scheme val="minor"/>
    </font>
  </fonts>
  <fills count="10">
    <fill>
      <patternFill patternType="none"/>
    </fill>
    <fill>
      <patternFill patternType="gray125"/>
    </fill>
    <fill>
      <patternFill patternType="solid">
        <fgColor indexed="9"/>
        <bgColor indexed="64"/>
      </patternFill>
    </fill>
    <fill>
      <patternFill patternType="solid">
        <fgColor theme="1" tint="0.499984740745262"/>
        <bgColor indexed="64"/>
      </patternFill>
    </fill>
    <fill>
      <patternFill patternType="solid">
        <fgColor rgb="FFFFFF00"/>
        <bgColor indexed="64"/>
      </patternFill>
    </fill>
    <fill>
      <patternFill patternType="solid">
        <fgColor rgb="FFFFE7CC"/>
        <bgColor indexed="64"/>
      </patternFill>
    </fill>
    <fill>
      <patternFill patternType="solid">
        <fgColor rgb="FF008D87"/>
        <bgColor indexed="64"/>
      </patternFill>
    </fill>
    <fill>
      <patternFill patternType="solid">
        <fgColor rgb="FFFF7D00"/>
        <bgColor indexed="64"/>
      </patternFill>
    </fill>
    <fill>
      <patternFill patternType="solid">
        <fgColor rgb="FFFF0000"/>
        <bgColor indexed="64"/>
      </patternFill>
    </fill>
    <fill>
      <patternFill patternType="solid">
        <fgColor rgb="FF15616D"/>
        <bgColor indexed="64"/>
      </patternFill>
    </fill>
  </fills>
  <borders count="4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medium">
        <color rgb="FF15616D"/>
      </left>
      <right style="thin">
        <color rgb="FF15616D"/>
      </right>
      <top style="medium">
        <color rgb="FF15616D"/>
      </top>
      <bottom style="medium">
        <color rgb="FF15616D"/>
      </bottom>
      <diagonal/>
    </border>
    <border>
      <left style="thin">
        <color rgb="FF15616D"/>
      </left>
      <right style="medium">
        <color rgb="FF15616D"/>
      </right>
      <top style="medium">
        <color rgb="FF15616D"/>
      </top>
      <bottom style="medium">
        <color rgb="FF15616D"/>
      </bottom>
      <diagonal/>
    </border>
    <border>
      <left style="thin">
        <color rgb="FFFFE7CC"/>
      </left>
      <right style="thin">
        <color rgb="FFFFE7CC"/>
      </right>
      <top style="thin">
        <color rgb="FFFFE7CC"/>
      </top>
      <bottom style="thin">
        <color rgb="FFFFE7CC"/>
      </bottom>
      <diagonal/>
    </border>
    <border>
      <left style="medium">
        <color rgb="FF008D87"/>
      </left>
      <right style="medium">
        <color rgb="FF008D87"/>
      </right>
      <top style="medium">
        <color rgb="FF008D87"/>
      </top>
      <bottom style="medium">
        <color rgb="FF008D87"/>
      </bottom>
      <diagonal/>
    </border>
    <border>
      <left style="thin">
        <color rgb="FFFFE7CC"/>
      </left>
      <right style="thin">
        <color rgb="FFFFE7CC"/>
      </right>
      <top/>
      <bottom style="thin">
        <color rgb="FFFFE7CC"/>
      </bottom>
      <diagonal/>
    </border>
    <border>
      <left style="medium">
        <color rgb="FF008D87"/>
      </left>
      <right/>
      <top style="medium">
        <color rgb="FF008D87"/>
      </top>
      <bottom style="medium">
        <color rgb="FF008D87"/>
      </bottom>
      <diagonal/>
    </border>
    <border>
      <left/>
      <right/>
      <top style="medium">
        <color rgb="FF008D87"/>
      </top>
      <bottom style="medium">
        <color rgb="FF008D87"/>
      </bottom>
      <diagonal/>
    </border>
    <border>
      <left/>
      <right style="medium">
        <color rgb="FF008D87"/>
      </right>
      <top style="medium">
        <color rgb="FF008D87"/>
      </top>
      <bottom style="medium">
        <color rgb="FF008D87"/>
      </bottom>
      <diagonal/>
    </border>
    <border>
      <left style="medium">
        <color rgb="FF008D87"/>
      </left>
      <right style="thin">
        <color rgb="FF008D87"/>
      </right>
      <top style="medium">
        <color rgb="FF008D87"/>
      </top>
      <bottom style="medium">
        <color rgb="FF008D87"/>
      </bottom>
      <diagonal/>
    </border>
    <border>
      <left style="thin">
        <color rgb="FF008D87"/>
      </left>
      <right style="thin">
        <color rgb="FF008D87"/>
      </right>
      <top style="medium">
        <color rgb="FF008D87"/>
      </top>
      <bottom style="medium">
        <color rgb="FF008D87"/>
      </bottom>
      <diagonal/>
    </border>
    <border>
      <left style="thin">
        <color rgb="FF008D87"/>
      </left>
      <right style="medium">
        <color rgb="FF008D87"/>
      </right>
      <top style="medium">
        <color rgb="FF008D87"/>
      </top>
      <bottom style="medium">
        <color rgb="FF008D87"/>
      </bottom>
      <diagonal/>
    </border>
    <border>
      <left style="medium">
        <color rgb="FF008D87"/>
      </left>
      <right style="thin">
        <color rgb="FF008D87"/>
      </right>
      <top style="medium">
        <color rgb="FF008D87"/>
      </top>
      <bottom style="thin">
        <color rgb="FF008D87"/>
      </bottom>
      <diagonal/>
    </border>
    <border>
      <left style="thin">
        <color rgb="FF008D87"/>
      </left>
      <right style="medium">
        <color rgb="FF008D87"/>
      </right>
      <top style="medium">
        <color rgb="FF008D87"/>
      </top>
      <bottom style="thin">
        <color rgb="FF008D87"/>
      </bottom>
      <diagonal/>
    </border>
    <border>
      <left style="medium">
        <color rgb="FF008D87"/>
      </left>
      <right style="thin">
        <color rgb="FF008D87"/>
      </right>
      <top style="thin">
        <color rgb="FF008D87"/>
      </top>
      <bottom style="thin">
        <color rgb="FF008D87"/>
      </bottom>
      <diagonal/>
    </border>
    <border>
      <left style="thin">
        <color rgb="FF008D87"/>
      </left>
      <right style="medium">
        <color rgb="FF008D87"/>
      </right>
      <top style="thin">
        <color rgb="FF008D87"/>
      </top>
      <bottom style="thin">
        <color rgb="FF008D87"/>
      </bottom>
      <diagonal/>
    </border>
    <border>
      <left style="medium">
        <color rgb="FF008D87"/>
      </left>
      <right style="thin">
        <color rgb="FF008D87"/>
      </right>
      <top style="thin">
        <color rgb="FF008D87"/>
      </top>
      <bottom style="medium">
        <color rgb="FF008D87"/>
      </bottom>
      <diagonal/>
    </border>
    <border>
      <left style="thin">
        <color rgb="FF008D87"/>
      </left>
      <right style="medium">
        <color rgb="FF008D87"/>
      </right>
      <top style="thin">
        <color rgb="FF008D87"/>
      </top>
      <bottom style="medium">
        <color rgb="FF008D87"/>
      </bottom>
      <diagonal/>
    </border>
    <border>
      <left style="thin">
        <color theme="0"/>
      </left>
      <right style="thin">
        <color theme="0"/>
      </right>
      <top style="thin">
        <color theme="0"/>
      </top>
      <bottom style="thin">
        <color theme="0"/>
      </bottom>
      <diagonal/>
    </border>
    <border>
      <left style="thin">
        <color rgb="FFFFE7CC"/>
      </left>
      <right style="thin">
        <color rgb="FFFFE7CC"/>
      </right>
      <top style="thin">
        <color rgb="FFFFE7CC"/>
      </top>
      <bottom/>
      <diagonal/>
    </border>
    <border>
      <left style="medium">
        <color rgb="FF008D87"/>
      </left>
      <right style="thin">
        <color indexed="64"/>
      </right>
      <top style="medium">
        <color rgb="FF008D87"/>
      </top>
      <bottom style="medium">
        <color rgb="FF008D87"/>
      </bottom>
      <diagonal/>
    </border>
    <border>
      <left style="thin">
        <color indexed="64"/>
      </left>
      <right style="thin">
        <color indexed="64"/>
      </right>
      <top style="medium">
        <color rgb="FF008D87"/>
      </top>
      <bottom style="medium">
        <color rgb="FF008D87"/>
      </bottom>
      <diagonal/>
    </border>
    <border>
      <left/>
      <right/>
      <top/>
      <bottom style="thin">
        <color rgb="FFFFE7CC"/>
      </bottom>
      <diagonal/>
    </border>
    <border>
      <left/>
      <right style="thin">
        <color rgb="FFFFE7CC"/>
      </right>
      <top style="thin">
        <color rgb="FFFFE7CC"/>
      </top>
      <bottom style="thin">
        <color rgb="FFFFE7CC"/>
      </bottom>
      <diagonal/>
    </border>
    <border>
      <left style="thin">
        <color rgb="FFFFE7CC"/>
      </left>
      <right/>
      <top style="thin">
        <color rgb="FFFFE7CC"/>
      </top>
      <bottom style="thin">
        <color rgb="FFFFE7CC"/>
      </bottom>
      <diagonal/>
    </border>
    <border>
      <left/>
      <right/>
      <top style="thin">
        <color rgb="FFFFE7CC"/>
      </top>
      <bottom style="thin">
        <color rgb="FFFFE7CC"/>
      </bottom>
      <diagonal/>
    </border>
    <border>
      <left style="thin">
        <color rgb="FFFFE7CC"/>
      </left>
      <right/>
      <top/>
      <bottom style="thin">
        <color rgb="FFFFE7CC"/>
      </bottom>
      <diagonal/>
    </border>
    <border>
      <left style="medium">
        <color rgb="FFFFE7CC"/>
      </left>
      <right style="medium">
        <color rgb="FFFFE7CC"/>
      </right>
      <top style="medium">
        <color rgb="FFFFE7CC"/>
      </top>
      <bottom style="medium">
        <color rgb="FFFFE7CC"/>
      </bottom>
      <diagonal/>
    </border>
    <border>
      <left style="medium">
        <color rgb="FF15616D"/>
      </left>
      <right style="medium">
        <color rgb="FF15616D"/>
      </right>
      <top style="medium">
        <color rgb="FF15616D"/>
      </top>
      <bottom style="medium">
        <color rgb="FF15616D"/>
      </bottom>
      <diagonal/>
    </border>
    <border>
      <left style="medium">
        <color rgb="FF15616D"/>
      </left>
      <right/>
      <top style="medium">
        <color rgb="FF15616D"/>
      </top>
      <bottom style="medium">
        <color rgb="FF15616D"/>
      </bottom>
      <diagonal/>
    </border>
    <border>
      <left/>
      <right/>
      <top style="medium">
        <color rgb="FF15616D"/>
      </top>
      <bottom style="medium">
        <color rgb="FF15616D"/>
      </bottom>
      <diagonal/>
    </border>
    <border>
      <left/>
      <right style="medium">
        <color rgb="FF15616D"/>
      </right>
      <top style="medium">
        <color rgb="FF15616D"/>
      </top>
      <bottom style="medium">
        <color rgb="FF15616D"/>
      </bottom>
      <diagonal/>
    </border>
    <border>
      <left style="medium">
        <color rgb="FF008D87"/>
      </left>
      <right/>
      <top/>
      <bottom/>
      <diagonal/>
    </border>
    <border>
      <left style="thin">
        <color rgb="FF15616D"/>
      </left>
      <right style="thin">
        <color rgb="FF15616D"/>
      </right>
      <top style="thin">
        <color rgb="FF15616D"/>
      </top>
      <bottom style="thin">
        <color rgb="FF15616D"/>
      </bottom>
      <diagonal/>
    </border>
    <border>
      <left style="medium">
        <color rgb="FF008D87"/>
      </left>
      <right/>
      <top style="medium">
        <color rgb="FF008D87"/>
      </top>
      <bottom style="thin">
        <color rgb="FF008D87"/>
      </bottom>
      <diagonal/>
    </border>
    <border>
      <left style="medium">
        <color rgb="FF008D87"/>
      </left>
      <right/>
      <top style="thin">
        <color rgb="FF008D87"/>
      </top>
      <bottom style="thin">
        <color rgb="FF008D87"/>
      </bottom>
      <diagonal/>
    </border>
    <border>
      <left style="medium">
        <color rgb="FF008D87"/>
      </left>
      <right/>
      <top style="thin">
        <color rgb="FF008D87"/>
      </top>
      <bottom style="medium">
        <color rgb="FF008D87"/>
      </bottom>
      <diagonal/>
    </border>
    <border>
      <left style="medium">
        <color rgb="FF008D87"/>
      </left>
      <right style="medium">
        <color rgb="FF008D87"/>
      </right>
      <top style="medium">
        <color rgb="FF008D87"/>
      </top>
      <bottom style="thin">
        <color rgb="FFFFE7CC"/>
      </bottom>
      <diagonal/>
    </border>
    <border>
      <left style="medium">
        <color rgb="FF008D87"/>
      </left>
      <right style="medium">
        <color rgb="FF008D87"/>
      </right>
      <top style="thin">
        <color rgb="FFFFE7CC"/>
      </top>
      <bottom style="thin">
        <color rgb="FFFFE7CC"/>
      </bottom>
      <diagonal/>
    </border>
    <border>
      <left style="medium">
        <color rgb="FF008D87"/>
      </left>
      <right style="medium">
        <color rgb="FF008D87"/>
      </right>
      <top style="thin">
        <color rgb="FFFFE7CC"/>
      </top>
      <bottom style="medium">
        <color rgb="FF008D87"/>
      </bottom>
      <diagonal/>
    </border>
  </borders>
  <cellStyleXfs count="3">
    <xf numFmtId="0" fontId="0" fillId="0" borderId="0"/>
    <xf numFmtId="0" fontId="1" fillId="0" borderId="0"/>
    <xf numFmtId="9" fontId="23" fillId="0" borderId="0" applyFont="0" applyFill="0" applyBorder="0" applyAlignment="0" applyProtection="0"/>
  </cellStyleXfs>
  <cellXfs count="238">
    <xf numFmtId="0" fontId="0" fillId="0" borderId="0" xfId="0"/>
    <xf numFmtId="17" fontId="0" fillId="0" borderId="0" xfId="0" applyNumberFormat="1" applyAlignment="1">
      <alignment horizontal="center"/>
    </xf>
    <xf numFmtId="0" fontId="0" fillId="0" borderId="0" xfId="0" applyAlignment="1">
      <alignment horizontal="center"/>
    </xf>
    <xf numFmtId="0" fontId="0" fillId="3" borderId="0" xfId="0" applyFill="1"/>
    <xf numFmtId="0" fontId="0" fillId="0" borderId="0" xfId="0" applyAlignment="1">
      <alignment wrapText="1"/>
    </xf>
    <xf numFmtId="0" fontId="0" fillId="0" borderId="0" xfId="0" applyAlignment="1">
      <alignment horizontal="center" vertical="center"/>
    </xf>
    <xf numFmtId="0" fontId="0" fillId="3" borderId="0" xfId="0" applyFill="1" applyBorder="1"/>
    <xf numFmtId="9" fontId="0" fillId="3" borderId="0" xfId="0" applyNumberFormat="1" applyFill="1"/>
    <xf numFmtId="0" fontId="10" fillId="0" borderId="0" xfId="0" applyFont="1"/>
    <xf numFmtId="0" fontId="10" fillId="3" borderId="0" xfId="0" applyFont="1" applyFill="1" applyBorder="1"/>
    <xf numFmtId="0" fontId="10" fillId="3" borderId="0" xfId="0" applyFont="1" applyFill="1"/>
    <xf numFmtId="0" fontId="1" fillId="0" borderId="0" xfId="1" applyFont="1" applyFill="1" applyProtection="1"/>
    <xf numFmtId="0" fontId="1" fillId="0" borderId="0" xfId="1" applyFont="1" applyProtection="1"/>
    <xf numFmtId="0" fontId="1" fillId="0" borderId="0" xfId="1" applyFont="1" applyAlignment="1" applyProtection="1">
      <alignment horizontal="center"/>
    </xf>
    <xf numFmtId="0" fontId="1" fillId="2" borderId="0" xfId="1" applyFont="1" applyFill="1" applyProtection="1"/>
    <xf numFmtId="0" fontId="1" fillId="2" borderId="0" xfId="1" applyFont="1" applyFill="1" applyAlignment="1" applyProtection="1">
      <alignment horizontal="center"/>
    </xf>
    <xf numFmtId="0" fontId="1" fillId="0" borderId="0" xfId="1" applyFont="1" applyFill="1" applyBorder="1" applyProtection="1"/>
    <xf numFmtId="0" fontId="1" fillId="2" borderId="0" xfId="1" applyFont="1" applyFill="1" applyBorder="1" applyProtection="1"/>
    <xf numFmtId="0" fontId="5" fillId="0" borderId="0" xfId="1" applyFont="1" applyProtection="1"/>
    <xf numFmtId="0" fontId="1" fillId="0" borderId="0" xfId="1" applyFont="1" applyFill="1" applyAlignment="1" applyProtection="1">
      <alignment horizontal="center"/>
    </xf>
    <xf numFmtId="0" fontId="6" fillId="0" borderId="0" xfId="1" applyFont="1" applyAlignment="1" applyProtection="1">
      <alignment horizontal="center"/>
    </xf>
    <xf numFmtId="0" fontId="5" fillId="2" borderId="0" xfId="1" applyFont="1" applyFill="1" applyBorder="1" applyAlignment="1" applyProtection="1">
      <alignment horizontal="center" vertical="center"/>
    </xf>
    <xf numFmtId="0" fontId="5" fillId="2" borderId="0" xfId="1" applyFont="1" applyFill="1" applyBorder="1" applyAlignment="1" applyProtection="1">
      <alignment horizontal="center"/>
    </xf>
    <xf numFmtId="0" fontId="1" fillId="2" borderId="0" xfId="1" applyFont="1" applyFill="1" applyBorder="1" applyAlignment="1" applyProtection="1">
      <alignment horizontal="center"/>
    </xf>
    <xf numFmtId="0" fontId="5" fillId="2" borderId="0" xfId="1" applyFont="1" applyFill="1" applyProtection="1"/>
    <xf numFmtId="0" fontId="8" fillId="2" borderId="0" xfId="1" applyFont="1" applyFill="1" applyBorder="1" applyProtection="1"/>
    <xf numFmtId="0" fontId="8" fillId="2" borderId="0" xfId="1" applyFont="1" applyFill="1" applyBorder="1" applyAlignment="1" applyProtection="1"/>
    <xf numFmtId="167" fontId="1" fillId="0" borderId="0" xfId="1" applyNumberFormat="1" applyFont="1" applyProtection="1"/>
    <xf numFmtId="167" fontId="1" fillId="0" borderId="0" xfId="1" applyNumberFormat="1" applyFont="1" applyAlignment="1" applyProtection="1">
      <alignment horizontal="center"/>
    </xf>
    <xf numFmtId="0" fontId="1" fillId="0" borderId="0" xfId="1" applyFont="1" applyAlignment="1" applyProtection="1">
      <alignment horizontal="left"/>
    </xf>
    <xf numFmtId="0" fontId="5" fillId="2" borderId="0" xfId="1" applyFont="1" applyFill="1" applyBorder="1" applyAlignment="1" applyProtection="1">
      <alignment horizontal="left"/>
    </xf>
    <xf numFmtId="169" fontId="1" fillId="0" borderId="0" xfId="1" applyNumberFormat="1" applyFont="1" applyFill="1" applyBorder="1" applyAlignment="1" applyProtection="1">
      <alignment horizontal="center"/>
    </xf>
    <xf numFmtId="9" fontId="1" fillId="0" borderId="0" xfId="1" applyNumberFormat="1" applyFont="1" applyProtection="1"/>
    <xf numFmtId="0" fontId="0" fillId="0" borderId="0" xfId="0" applyAlignment="1" applyProtection="1">
      <alignment horizontal="center" vertical="center"/>
      <protection locked="0"/>
    </xf>
    <xf numFmtId="0" fontId="15" fillId="6" borderId="7" xfId="0" applyFont="1" applyFill="1" applyBorder="1" applyAlignment="1" applyProtection="1">
      <alignment horizontal="center" vertical="center"/>
      <protection locked="0"/>
    </xf>
    <xf numFmtId="0" fontId="15" fillId="6" borderId="9" xfId="0" applyFont="1" applyFill="1" applyBorder="1" applyAlignment="1" applyProtection="1">
      <alignment horizontal="center" vertical="center"/>
      <protection locked="0"/>
    </xf>
    <xf numFmtId="0" fontId="15" fillId="6" borderId="7" xfId="0" applyFont="1" applyFill="1" applyBorder="1" applyAlignment="1" applyProtection="1">
      <alignment vertical="center"/>
      <protection locked="0"/>
    </xf>
    <xf numFmtId="0" fontId="12" fillId="7" borderId="5" xfId="0" applyFont="1" applyFill="1" applyBorder="1" applyAlignment="1">
      <alignment horizontal="center"/>
    </xf>
    <xf numFmtId="0" fontId="12" fillId="7" borderId="6" xfId="0" applyFont="1" applyFill="1" applyBorder="1" applyAlignment="1">
      <alignment horizontal="center"/>
    </xf>
    <xf numFmtId="0" fontId="17" fillId="0" borderId="0" xfId="0" applyFont="1" applyAlignment="1">
      <alignment wrapText="1"/>
    </xf>
    <xf numFmtId="0" fontId="18" fillId="5" borderId="8" xfId="1" applyFont="1" applyFill="1" applyBorder="1" applyAlignment="1" applyProtection="1">
      <alignment vertical="center" wrapText="1"/>
      <protection hidden="1"/>
    </xf>
    <xf numFmtId="0" fontId="13" fillId="0" borderId="0" xfId="0" applyFont="1" applyAlignment="1">
      <alignment wrapText="1"/>
    </xf>
    <xf numFmtId="0" fontId="19" fillId="2" borderId="0" xfId="1" applyFont="1" applyFill="1" applyAlignment="1" applyProtection="1">
      <alignment vertical="top" wrapText="1"/>
      <protection hidden="1"/>
    </xf>
    <xf numFmtId="0" fontId="15" fillId="6" borderId="23" xfId="0" applyFont="1" applyFill="1" applyBorder="1" applyAlignment="1" applyProtection="1">
      <alignment horizontal="center" vertical="center"/>
      <protection locked="0"/>
    </xf>
    <xf numFmtId="0" fontId="15" fillId="6" borderId="23" xfId="0" applyFont="1" applyFill="1" applyBorder="1" applyAlignment="1" applyProtection="1">
      <alignment vertical="center"/>
      <protection locked="0"/>
    </xf>
    <xf numFmtId="0" fontId="24" fillId="0" borderId="0" xfId="0" applyFont="1" applyFill="1" applyAlignment="1">
      <alignment wrapText="1"/>
    </xf>
    <xf numFmtId="0" fontId="15" fillId="7" borderId="22" xfId="0" applyFont="1" applyFill="1" applyBorder="1" applyAlignment="1" applyProtection="1">
      <alignment horizontal="center" vertical="center"/>
      <protection locked="0"/>
    </xf>
    <xf numFmtId="0" fontId="25" fillId="7" borderId="22" xfId="0" applyFont="1" applyFill="1" applyBorder="1" applyAlignment="1" applyProtection="1">
      <alignment wrapText="1"/>
      <protection locked="0"/>
    </xf>
    <xf numFmtId="0" fontId="26" fillId="5" borderId="22" xfId="1" applyFont="1" applyFill="1" applyBorder="1" applyAlignment="1" applyProtection="1">
      <alignment vertical="center" wrapText="1"/>
      <protection hidden="1"/>
    </xf>
    <xf numFmtId="0" fontId="21" fillId="5" borderId="13" xfId="1" applyFont="1" applyFill="1" applyBorder="1" applyAlignment="1" applyProtection="1">
      <alignment horizontal="center" vertical="center"/>
      <protection hidden="1"/>
    </xf>
    <xf numFmtId="0" fontId="21" fillId="5" borderId="14" xfId="1" applyFont="1" applyFill="1" applyBorder="1" applyAlignment="1" applyProtection="1">
      <alignment horizontal="center" vertical="center"/>
      <protection hidden="1"/>
    </xf>
    <xf numFmtId="0" fontId="21" fillId="5" borderId="15" xfId="1" applyFont="1" applyFill="1" applyBorder="1" applyAlignment="1" applyProtection="1">
      <alignment horizontal="center" vertical="center"/>
      <protection hidden="1"/>
    </xf>
    <xf numFmtId="0" fontId="0" fillId="0" borderId="0" xfId="0" applyFill="1"/>
    <xf numFmtId="0" fontId="10" fillId="0" borderId="0" xfId="0" applyFont="1" applyFill="1"/>
    <xf numFmtId="9" fontId="32" fillId="6" borderId="7" xfId="2" applyFont="1" applyFill="1" applyBorder="1" applyAlignment="1" applyProtection="1">
      <alignment horizontal="center" vertical="center" wrapText="1"/>
      <protection locked="0"/>
    </xf>
    <xf numFmtId="165" fontId="32" fillId="6" borderId="7" xfId="1" applyNumberFormat="1" applyFont="1" applyFill="1" applyBorder="1" applyAlignment="1" applyProtection="1">
      <alignment horizontal="center" vertical="center" wrapText="1"/>
      <protection locked="0"/>
    </xf>
    <xf numFmtId="1" fontId="32" fillId="6" borderId="7" xfId="1" applyNumberFormat="1" applyFont="1" applyFill="1" applyBorder="1" applyAlignment="1" applyProtection="1">
      <alignment horizontal="center" vertical="center" wrapText="1"/>
      <protection locked="0"/>
    </xf>
    <xf numFmtId="165" fontId="32" fillId="6" borderId="9" xfId="1" applyNumberFormat="1" applyFont="1" applyFill="1" applyBorder="1" applyAlignment="1" applyProtection="1">
      <alignment horizontal="center" vertical="center" wrapText="1"/>
      <protection locked="0"/>
    </xf>
    <xf numFmtId="0" fontId="33" fillId="6" borderId="7" xfId="1" applyFont="1" applyFill="1" applyBorder="1" applyAlignment="1" applyProtection="1">
      <alignment wrapText="1"/>
      <protection locked="0"/>
    </xf>
    <xf numFmtId="164" fontId="33" fillId="6" borderId="9" xfId="1" applyNumberFormat="1" applyFont="1" applyFill="1" applyBorder="1" applyAlignment="1" applyProtection="1">
      <alignment horizontal="center"/>
      <protection locked="0"/>
    </xf>
    <xf numFmtId="164" fontId="33" fillId="6" borderId="7" xfId="1" applyNumberFormat="1" applyFont="1" applyFill="1" applyBorder="1" applyAlignment="1" applyProtection="1">
      <alignment horizontal="center"/>
      <protection locked="0"/>
    </xf>
    <xf numFmtId="0" fontId="33" fillId="6" borderId="7" xfId="1" applyFont="1" applyFill="1" applyBorder="1" applyAlignment="1" applyProtection="1">
      <alignment horizontal="center"/>
      <protection locked="0"/>
    </xf>
    <xf numFmtId="9" fontId="33" fillId="6" borderId="9" xfId="1" applyNumberFormat="1" applyFont="1" applyFill="1" applyBorder="1" applyAlignment="1" applyProtection="1">
      <alignment horizontal="center"/>
      <protection locked="0"/>
    </xf>
    <xf numFmtId="1" fontId="33" fillId="6" borderId="9" xfId="1" applyNumberFormat="1" applyFont="1" applyFill="1" applyBorder="1" applyAlignment="1" applyProtection="1">
      <alignment horizontal="center"/>
      <protection locked="0"/>
    </xf>
    <xf numFmtId="0" fontId="33" fillId="6" borderId="28" xfId="1" applyFont="1" applyFill="1" applyBorder="1" applyAlignment="1" applyProtection="1">
      <alignment wrapText="1"/>
      <protection locked="0"/>
    </xf>
    <xf numFmtId="0" fontId="33" fillId="6" borderId="9" xfId="1" applyFont="1" applyFill="1" applyBorder="1" applyAlignment="1" applyProtection="1">
      <alignment wrapText="1"/>
      <protection locked="0"/>
    </xf>
    <xf numFmtId="0" fontId="33" fillId="6" borderId="30" xfId="1" applyFont="1" applyFill="1" applyBorder="1" applyAlignment="1" applyProtection="1">
      <alignment wrapText="1"/>
      <protection locked="0"/>
    </xf>
    <xf numFmtId="166" fontId="33" fillId="6" borderId="7" xfId="1" applyNumberFormat="1" applyFont="1" applyFill="1" applyBorder="1" applyAlignment="1" applyProtection="1">
      <alignment horizontal="center"/>
      <protection locked="0"/>
    </xf>
    <xf numFmtId="171" fontId="32" fillId="6" borderId="7" xfId="1" applyNumberFormat="1" applyFont="1" applyFill="1" applyBorder="1" applyAlignment="1" applyProtection="1">
      <alignment horizontal="center" vertical="center" wrapText="1"/>
      <protection locked="0"/>
    </xf>
    <xf numFmtId="0" fontId="33" fillId="6" borderId="9" xfId="1" applyFont="1" applyFill="1" applyBorder="1" applyAlignment="1" applyProtection="1">
      <alignment horizontal="center" vertical="center"/>
      <protection locked="0"/>
    </xf>
    <xf numFmtId="9" fontId="33" fillId="6" borderId="9" xfId="1" applyNumberFormat="1" applyFont="1" applyFill="1" applyBorder="1" applyAlignment="1" applyProtection="1">
      <alignment horizontal="center" vertical="center"/>
      <protection locked="0"/>
    </xf>
    <xf numFmtId="0" fontId="45" fillId="5" borderId="1" xfId="1" applyFont="1" applyFill="1" applyBorder="1" applyAlignment="1" applyProtection="1"/>
    <xf numFmtId="0" fontId="45" fillId="5" borderId="37" xfId="1" applyFont="1" applyFill="1" applyBorder="1" applyAlignment="1" applyProtection="1">
      <alignment horizontal="center"/>
    </xf>
    <xf numFmtId="0" fontId="45" fillId="0" borderId="0" xfId="1" applyFont="1" applyFill="1" applyBorder="1" applyAlignment="1" applyProtection="1">
      <alignment horizontal="left"/>
    </xf>
    <xf numFmtId="0" fontId="45" fillId="5" borderId="37" xfId="1" applyFont="1" applyFill="1" applyBorder="1" applyAlignment="1" applyProtection="1"/>
    <xf numFmtId="0" fontId="45" fillId="0" borderId="0" xfId="1" applyFont="1" applyAlignment="1" applyProtection="1">
      <alignment horizontal="right"/>
    </xf>
    <xf numFmtId="0" fontId="0" fillId="0" borderId="0" xfId="0" applyFill="1" applyBorder="1"/>
    <xf numFmtId="9" fontId="13" fillId="0" borderId="17" xfId="0" applyNumberFormat="1" applyFont="1" applyFill="1" applyBorder="1" applyAlignment="1">
      <alignment horizontal="center"/>
    </xf>
    <xf numFmtId="9" fontId="13" fillId="0" borderId="19" xfId="0" applyNumberFormat="1" applyFont="1" applyFill="1" applyBorder="1" applyAlignment="1">
      <alignment horizontal="center"/>
    </xf>
    <xf numFmtId="9" fontId="13" fillId="0" borderId="21" xfId="0" applyNumberFormat="1" applyFont="1" applyFill="1" applyBorder="1" applyAlignment="1">
      <alignment horizontal="center"/>
    </xf>
    <xf numFmtId="0" fontId="14" fillId="0" borderId="0" xfId="0" applyFont="1" applyAlignment="1">
      <alignment horizontal="center" vertical="center" wrapText="1"/>
    </xf>
    <xf numFmtId="0" fontId="12" fillId="5" borderId="16" xfId="0" applyFont="1" applyFill="1" applyBorder="1"/>
    <xf numFmtId="0" fontId="12" fillId="5" borderId="18" xfId="0" applyFont="1" applyFill="1" applyBorder="1"/>
    <xf numFmtId="0" fontId="12" fillId="5" borderId="20" xfId="0" applyFont="1" applyFill="1" applyBorder="1"/>
    <xf numFmtId="0" fontId="12" fillId="5" borderId="38" xfId="0" applyFont="1" applyFill="1" applyBorder="1"/>
    <xf numFmtId="0" fontId="12" fillId="5" borderId="39" xfId="0" applyFont="1" applyFill="1" applyBorder="1"/>
    <xf numFmtId="0" fontId="12" fillId="5" borderId="40" xfId="0" applyFont="1" applyFill="1" applyBorder="1"/>
    <xf numFmtId="0" fontId="15" fillId="6" borderId="41" xfId="0" applyFont="1" applyFill="1" applyBorder="1" applyAlignment="1" applyProtection="1">
      <alignment horizontal="center"/>
      <protection locked="0"/>
    </xf>
    <xf numFmtId="0" fontId="15" fillId="6" borderId="42" xfId="0" applyFont="1" applyFill="1" applyBorder="1" applyAlignment="1" applyProtection="1">
      <alignment horizontal="center"/>
      <protection locked="0"/>
    </xf>
    <xf numFmtId="14" fontId="15" fillId="6" borderId="42" xfId="0" applyNumberFormat="1" applyFont="1" applyFill="1" applyBorder="1" applyAlignment="1" applyProtection="1">
      <alignment horizontal="center"/>
      <protection locked="0"/>
    </xf>
    <xf numFmtId="17" fontId="15" fillId="6" borderId="43" xfId="0" applyNumberFormat="1" applyFont="1" applyFill="1" applyBorder="1" applyAlignment="1" applyProtection="1">
      <alignment horizontal="center"/>
      <protection locked="0"/>
    </xf>
    <xf numFmtId="0" fontId="1" fillId="2" borderId="0" xfId="1" applyFont="1" applyFill="1" applyBorder="1" applyAlignment="1" applyProtection="1">
      <alignment horizontal="left" vertical="center" wrapText="1"/>
      <protection hidden="1"/>
    </xf>
    <xf numFmtId="0" fontId="1" fillId="2" borderId="0" xfId="1" applyFont="1" applyFill="1" applyBorder="1" applyAlignment="1" applyProtection="1">
      <alignment horizontal="center" vertical="center"/>
      <protection hidden="1"/>
    </xf>
    <xf numFmtId="0" fontId="1" fillId="2" borderId="1" xfId="1" applyFont="1" applyFill="1" applyBorder="1" applyAlignment="1" applyProtection="1">
      <alignment horizontal="left" vertical="center" wrapText="1"/>
      <protection hidden="1"/>
    </xf>
    <xf numFmtId="165" fontId="1" fillId="0" borderId="1" xfId="1" applyNumberFormat="1" applyFont="1" applyBorder="1" applyAlignment="1" applyProtection="1">
      <alignment horizontal="center" vertical="center"/>
      <protection hidden="1"/>
    </xf>
    <xf numFmtId="0" fontId="1" fillId="4" borderId="1" xfId="1" applyFont="1" applyFill="1" applyBorder="1" applyAlignment="1" applyProtection="1">
      <alignment horizontal="left" vertical="center" wrapText="1"/>
      <protection hidden="1"/>
    </xf>
    <xf numFmtId="165" fontId="1" fillId="4" borderId="1" xfId="1" applyNumberFormat="1" applyFont="1" applyFill="1" applyBorder="1" applyAlignment="1" applyProtection="1">
      <alignment horizontal="center" vertical="center"/>
      <protection hidden="1"/>
    </xf>
    <xf numFmtId="0" fontId="0" fillId="0" borderId="0" xfId="0" applyAlignment="1">
      <alignment horizontal="justify" vertical="center"/>
    </xf>
    <xf numFmtId="0" fontId="49" fillId="0" borderId="0" xfId="0" applyFont="1" applyAlignment="1">
      <alignment horizontal="justify" vertical="center"/>
    </xf>
    <xf numFmtId="0" fontId="49" fillId="0" borderId="0" xfId="0" applyFont="1" applyAlignment="1">
      <alignment horizontal="left" vertical="center"/>
    </xf>
    <xf numFmtId="0" fontId="50" fillId="0" borderId="0" xfId="0" applyFont="1" applyAlignment="1">
      <alignment horizontal="left" vertical="center"/>
    </xf>
    <xf numFmtId="0" fontId="51" fillId="0" borderId="0" xfId="0" applyFont="1" applyAlignment="1">
      <alignment horizontal="left" vertical="center"/>
    </xf>
    <xf numFmtId="0" fontId="18" fillId="5" borderId="8" xfId="1" applyFont="1" applyFill="1" applyBorder="1" applyAlignment="1" applyProtection="1">
      <alignment vertical="center" wrapText="1"/>
    </xf>
    <xf numFmtId="0" fontId="20" fillId="0" borderId="0" xfId="0" applyFont="1" applyAlignment="1" applyProtection="1">
      <alignment wrapText="1"/>
    </xf>
    <xf numFmtId="0" fontId="9" fillId="0" borderId="0" xfId="0" applyFont="1" applyAlignment="1" applyProtection="1">
      <alignment wrapText="1"/>
    </xf>
    <xf numFmtId="0" fontId="0" fillId="0" borderId="0" xfId="0" applyProtection="1"/>
    <xf numFmtId="0" fontId="0" fillId="0" borderId="0" xfId="0" applyAlignment="1" applyProtection="1">
      <alignment horizontal="center" vertical="center"/>
    </xf>
    <xf numFmtId="0" fontId="0" fillId="0" borderId="0" xfId="0" applyAlignment="1" applyProtection="1">
      <alignment wrapText="1"/>
    </xf>
    <xf numFmtId="0" fontId="0" fillId="3" borderId="0" xfId="0" applyFill="1" applyBorder="1" applyProtection="1"/>
    <xf numFmtId="0" fontId="0" fillId="3" borderId="0" xfId="0" applyFill="1" applyProtection="1"/>
    <xf numFmtId="0" fontId="0" fillId="0" borderId="0" xfId="0" applyFill="1" applyProtection="1"/>
    <xf numFmtId="0" fontId="35" fillId="2" borderId="0" xfId="1" applyFont="1" applyFill="1" applyProtection="1"/>
    <xf numFmtId="0" fontId="28" fillId="2" borderId="0" xfId="1" applyFont="1" applyFill="1" applyAlignment="1" applyProtection="1">
      <alignment wrapText="1"/>
    </xf>
    <xf numFmtId="0" fontId="36" fillId="2" borderId="0" xfId="1" applyFont="1" applyFill="1" applyAlignment="1" applyProtection="1">
      <alignment horizontal="center"/>
    </xf>
    <xf numFmtId="0" fontId="37" fillId="0" borderId="0" xfId="1" applyFont="1" applyFill="1" applyBorder="1" applyAlignment="1" applyProtection="1">
      <alignment horizontal="center" vertical="center"/>
    </xf>
    <xf numFmtId="0" fontId="37" fillId="0" borderId="0" xfId="1" applyFont="1" applyFill="1" applyAlignment="1" applyProtection="1">
      <alignment vertical="center"/>
    </xf>
    <xf numFmtId="0" fontId="37" fillId="0" borderId="0" xfId="1" applyFont="1" applyFill="1" applyAlignment="1" applyProtection="1">
      <alignment horizontal="left" vertical="center"/>
    </xf>
    <xf numFmtId="0" fontId="37" fillId="0" borderId="0" xfId="1" applyFont="1" applyFill="1" applyAlignment="1" applyProtection="1">
      <alignment horizontal="center" vertical="center"/>
    </xf>
    <xf numFmtId="0" fontId="36" fillId="2" borderId="0" xfId="1" applyFont="1" applyFill="1" applyAlignment="1" applyProtection="1">
      <alignment vertical="center"/>
    </xf>
    <xf numFmtId="0" fontId="30" fillId="2" borderId="0" xfId="1" applyFont="1" applyFill="1" applyProtection="1"/>
    <xf numFmtId="0" fontId="30" fillId="0" borderId="0" xfId="1" applyFont="1" applyAlignment="1" applyProtection="1">
      <alignment wrapText="1"/>
    </xf>
    <xf numFmtId="0" fontId="30" fillId="0" borderId="0" xfId="1" applyFont="1" applyProtection="1"/>
    <xf numFmtId="0" fontId="30" fillId="0" borderId="0" xfId="1" applyFont="1" applyAlignment="1" applyProtection="1">
      <alignment horizontal="center"/>
    </xf>
    <xf numFmtId="0" fontId="30" fillId="0" borderId="0" xfId="1" applyFont="1" applyFill="1" applyProtection="1"/>
    <xf numFmtId="0" fontId="30" fillId="2" borderId="0" xfId="1" applyFont="1" applyFill="1" applyAlignment="1" applyProtection="1">
      <alignment horizontal="center"/>
    </xf>
    <xf numFmtId="0" fontId="29" fillId="5" borderId="32" xfId="1" applyFont="1" applyFill="1" applyBorder="1" applyAlignment="1" applyProtection="1">
      <alignment vertical="center" wrapText="1"/>
    </xf>
    <xf numFmtId="0" fontId="29" fillId="5" borderId="8" xfId="1" applyFont="1" applyFill="1" applyBorder="1" applyAlignment="1" applyProtection="1">
      <alignment vertical="center" wrapText="1"/>
    </xf>
    <xf numFmtId="0" fontId="30" fillId="0" borderId="0" xfId="1" applyFont="1" applyFill="1" applyBorder="1" applyProtection="1"/>
    <xf numFmtId="0" fontId="31" fillId="0" borderId="9" xfId="1" applyFont="1" applyBorder="1" applyAlignment="1" applyProtection="1">
      <alignment wrapText="1"/>
    </xf>
    <xf numFmtId="0" fontId="30" fillId="2" borderId="0" xfId="1" applyFont="1" applyFill="1" applyBorder="1" applyProtection="1"/>
    <xf numFmtId="0" fontId="31" fillId="0" borderId="7" xfId="1" applyFont="1" applyBorder="1" applyAlignment="1" applyProtection="1">
      <alignment wrapText="1"/>
    </xf>
    <xf numFmtId="0" fontId="30" fillId="0" borderId="0" xfId="1" applyFont="1" applyBorder="1" applyProtection="1"/>
    <xf numFmtId="0" fontId="40" fillId="0" borderId="0" xfId="1" applyFont="1" applyAlignment="1" applyProtection="1">
      <alignment wrapText="1"/>
    </xf>
    <xf numFmtId="0" fontId="40" fillId="0" borderId="7" xfId="1" applyFont="1" applyFill="1" applyBorder="1" applyAlignment="1" applyProtection="1">
      <alignment horizontal="center"/>
    </xf>
    <xf numFmtId="0" fontId="42" fillId="0" borderId="0" xfId="1" applyFont="1" applyAlignment="1" applyProtection="1">
      <alignment horizontal="right"/>
    </xf>
    <xf numFmtId="0" fontId="38" fillId="0" borderId="0" xfId="1" applyFont="1" applyProtection="1"/>
    <xf numFmtId="0" fontId="44" fillId="5" borderId="7" xfId="1" applyFont="1" applyFill="1" applyBorder="1" applyAlignment="1" applyProtection="1">
      <alignment wrapText="1"/>
    </xf>
    <xf numFmtId="0" fontId="34" fillId="5" borderId="7" xfId="1" applyFont="1" applyFill="1" applyBorder="1" applyAlignment="1" applyProtection="1">
      <alignment horizontal="center"/>
    </xf>
    <xf numFmtId="0" fontId="38" fillId="2" borderId="0" xfId="1" applyFont="1" applyFill="1" applyBorder="1" applyProtection="1"/>
    <xf numFmtId="0" fontId="31" fillId="0" borderId="7" xfId="1" applyFont="1" applyFill="1" applyBorder="1" applyAlignment="1" applyProtection="1">
      <alignment wrapText="1"/>
    </xf>
    <xf numFmtId="0" fontId="34" fillId="0" borderId="0" xfId="1" applyFont="1" applyAlignment="1" applyProtection="1">
      <alignment horizontal="left"/>
    </xf>
    <xf numFmtId="0" fontId="30" fillId="2" borderId="0" xfId="1" applyFont="1" applyFill="1" applyBorder="1" applyAlignment="1" applyProtection="1">
      <alignment wrapText="1"/>
    </xf>
    <xf numFmtId="165" fontId="32" fillId="0" borderId="9" xfId="1" applyNumberFormat="1" applyFont="1" applyFill="1" applyBorder="1" applyAlignment="1" applyProtection="1">
      <alignment horizontal="center" vertical="center" wrapText="1"/>
    </xf>
    <xf numFmtId="0" fontId="38" fillId="0" borderId="0" xfId="1" applyFont="1" applyAlignment="1" applyProtection="1">
      <alignment horizontal="left"/>
    </xf>
    <xf numFmtId="0" fontId="38" fillId="0" borderId="0" xfId="1" applyFont="1" applyAlignment="1" applyProtection="1">
      <alignment wrapText="1"/>
    </xf>
    <xf numFmtId="0" fontId="30" fillId="0" borderId="0" xfId="1" applyFont="1" applyFill="1" applyBorder="1" applyAlignment="1" applyProtection="1">
      <alignment horizontal="center"/>
    </xf>
    <xf numFmtId="0" fontId="30" fillId="0" borderId="0" xfId="1" applyFont="1" applyBorder="1" applyAlignment="1" applyProtection="1">
      <alignment wrapText="1"/>
    </xf>
    <xf numFmtId="0" fontId="43" fillId="5" borderId="0" xfId="1" applyFont="1" applyFill="1" applyBorder="1" applyAlignment="1" applyProtection="1">
      <alignment horizontal="center" vertical="center" wrapText="1"/>
    </xf>
    <xf numFmtId="0" fontId="48" fillId="0" borderId="0" xfId="1" applyFont="1" applyAlignment="1" applyProtection="1">
      <alignment horizontal="left" wrapText="1"/>
    </xf>
    <xf numFmtId="0" fontId="40" fillId="0" borderId="0" xfId="1" applyFont="1" applyBorder="1" applyAlignment="1" applyProtection="1">
      <alignment wrapText="1"/>
    </xf>
    <xf numFmtId="0" fontId="43" fillId="5" borderId="0" xfId="1" applyFont="1" applyFill="1" applyBorder="1" applyAlignment="1" applyProtection="1">
      <alignment wrapText="1"/>
    </xf>
    <xf numFmtId="0" fontId="31" fillId="5" borderId="7" xfId="1" applyFont="1" applyFill="1" applyBorder="1" applyProtection="1"/>
    <xf numFmtId="165" fontId="31" fillId="5" borderId="7" xfId="1" applyNumberFormat="1" applyFont="1" applyFill="1" applyBorder="1" applyAlignment="1" applyProtection="1">
      <alignment horizontal="center"/>
    </xf>
    <xf numFmtId="0" fontId="31" fillId="5" borderId="7" xfId="1" applyFont="1" applyFill="1" applyBorder="1" applyAlignment="1" applyProtection="1">
      <alignment horizontal="center"/>
    </xf>
    <xf numFmtId="0" fontId="43" fillId="5" borderId="31" xfId="1" applyFont="1" applyFill="1" applyBorder="1" applyAlignment="1" applyProtection="1">
      <alignment wrapText="1"/>
    </xf>
    <xf numFmtId="0" fontId="30" fillId="0" borderId="0" xfId="1" applyFont="1" applyFill="1" applyBorder="1" applyAlignment="1" applyProtection="1">
      <alignment wrapText="1"/>
    </xf>
    <xf numFmtId="1" fontId="31" fillId="5" borderId="7" xfId="1" applyNumberFormat="1" applyFont="1" applyFill="1" applyBorder="1" applyAlignment="1" applyProtection="1">
      <alignment horizontal="center"/>
    </xf>
    <xf numFmtId="0" fontId="44" fillId="0" borderId="0" xfId="1" applyFont="1" applyAlignment="1" applyProtection="1">
      <alignment horizontal="left" wrapText="1"/>
    </xf>
    <xf numFmtId="0" fontId="40" fillId="0" borderId="0" xfId="1" applyFont="1" applyProtection="1"/>
    <xf numFmtId="0" fontId="2" fillId="2" borderId="0" xfId="1" applyFont="1" applyFill="1" applyProtection="1"/>
    <xf numFmtId="0" fontId="4" fillId="2" borderId="0" xfId="1" applyFont="1" applyFill="1" applyProtection="1"/>
    <xf numFmtId="0" fontId="3" fillId="2" borderId="0" xfId="1" applyFont="1" applyFill="1" applyAlignment="1" applyProtection="1">
      <alignment horizontal="center"/>
    </xf>
    <xf numFmtId="0" fontId="3" fillId="2" borderId="0" xfId="1" applyFont="1" applyFill="1" applyAlignment="1" applyProtection="1">
      <alignment vertical="center"/>
    </xf>
    <xf numFmtId="3" fontId="1" fillId="0" borderId="1" xfId="1" applyNumberFormat="1" applyFont="1" applyFill="1" applyBorder="1" applyAlignment="1" applyProtection="1">
      <alignment horizontal="center"/>
    </xf>
    <xf numFmtId="3" fontId="1" fillId="0" borderId="0" xfId="1" applyNumberFormat="1" applyFont="1" applyProtection="1"/>
    <xf numFmtId="3" fontId="1" fillId="0" borderId="0" xfId="1" applyNumberFormat="1" applyFont="1" applyAlignment="1" applyProtection="1">
      <alignment horizontal="center"/>
    </xf>
    <xf numFmtId="3" fontId="8" fillId="2" borderId="0" xfId="1" applyNumberFormat="1" applyFont="1" applyFill="1" applyBorder="1" applyAlignment="1" applyProtection="1">
      <alignment horizontal="center"/>
    </xf>
    <xf numFmtId="3" fontId="1" fillId="2" borderId="0" xfId="1" applyNumberFormat="1" applyFont="1" applyFill="1" applyBorder="1" applyProtection="1"/>
    <xf numFmtId="3" fontId="1" fillId="2" borderId="0" xfId="1" applyNumberFormat="1" applyFont="1" applyFill="1" applyBorder="1" applyAlignment="1" applyProtection="1">
      <alignment horizontal="center"/>
    </xf>
    <xf numFmtId="0" fontId="1" fillId="0" borderId="0" xfId="1" applyFont="1" applyFill="1" applyAlignment="1" applyProtection="1">
      <alignment vertical="center"/>
      <protection hidden="1"/>
    </xf>
    <xf numFmtId="0" fontId="5" fillId="0" borderId="0" xfId="1" applyFont="1" applyFill="1" applyBorder="1" applyAlignment="1" applyProtection="1">
      <alignment vertical="center" wrapText="1"/>
      <protection hidden="1"/>
    </xf>
    <xf numFmtId="0" fontId="1" fillId="0" borderId="0" xfId="1" applyFont="1" applyFill="1" applyAlignment="1" applyProtection="1">
      <alignment horizontal="right" vertical="center"/>
      <protection hidden="1"/>
    </xf>
    <xf numFmtId="0" fontId="1" fillId="0" borderId="0" xfId="1" applyFont="1" applyFill="1" applyAlignment="1" applyProtection="1">
      <alignment horizontal="center" vertical="center"/>
      <protection hidden="1"/>
    </xf>
    <xf numFmtId="0" fontId="1" fillId="0" borderId="0" xfId="1" applyFont="1" applyFill="1" applyBorder="1" applyAlignment="1" applyProtection="1">
      <alignment horizontal="center" vertical="center"/>
      <protection hidden="1"/>
    </xf>
    <xf numFmtId="0" fontId="1" fillId="0" borderId="0" xfId="1" applyFont="1" applyFill="1" applyBorder="1" applyAlignment="1" applyProtection="1">
      <alignment vertical="center"/>
      <protection hidden="1"/>
    </xf>
    <xf numFmtId="0" fontId="1" fillId="2" borderId="1" xfId="1" applyFont="1" applyFill="1" applyBorder="1" applyAlignment="1" applyProtection="1">
      <alignment horizontal="right" vertical="center" wrapText="1"/>
      <protection hidden="1"/>
    </xf>
    <xf numFmtId="164" fontId="1" fillId="0" borderId="0" xfId="1" applyNumberFormat="1" applyFont="1" applyAlignment="1" applyProtection="1">
      <alignment horizontal="center" vertical="center"/>
      <protection hidden="1"/>
    </xf>
    <xf numFmtId="0" fontId="1" fillId="0" borderId="0" xfId="1" applyFont="1" applyBorder="1" applyAlignment="1" applyProtection="1">
      <alignment vertical="center"/>
      <protection hidden="1"/>
    </xf>
    <xf numFmtId="0" fontId="1" fillId="2" borderId="0" xfId="1" applyFont="1" applyFill="1" applyAlignment="1" applyProtection="1">
      <alignment vertical="center"/>
      <protection hidden="1"/>
    </xf>
    <xf numFmtId="0" fontId="5" fillId="0" borderId="0" xfId="1" applyFont="1" applyFill="1" applyAlignment="1" applyProtection="1">
      <alignment vertical="center" wrapText="1"/>
      <protection hidden="1"/>
    </xf>
    <xf numFmtId="0" fontId="5" fillId="0" borderId="0" xfId="1" applyFont="1" applyAlignment="1" applyProtection="1">
      <alignment vertical="center" wrapText="1"/>
      <protection hidden="1"/>
    </xf>
    <xf numFmtId="0" fontId="1" fillId="0" borderId="0" xfId="1" applyFont="1" applyAlignment="1" applyProtection="1">
      <alignment vertical="center"/>
      <protection hidden="1"/>
    </xf>
    <xf numFmtId="0" fontId="1" fillId="0" borderId="0" xfId="1" applyFont="1" applyAlignment="1" applyProtection="1">
      <alignment horizontal="right" vertical="center"/>
      <protection hidden="1"/>
    </xf>
    <xf numFmtId="0" fontId="1" fillId="2" borderId="0" xfId="1" applyFont="1" applyFill="1" applyAlignment="1" applyProtection="1">
      <alignment horizontal="center" vertical="center"/>
      <protection hidden="1"/>
    </xf>
    <xf numFmtId="0" fontId="1" fillId="0" borderId="0" xfId="1" applyFont="1" applyAlignment="1" applyProtection="1">
      <alignment horizontal="center" vertical="center"/>
      <protection hidden="1"/>
    </xf>
    <xf numFmtId="0" fontId="5" fillId="0" borderId="1" xfId="1" applyFont="1" applyBorder="1" applyAlignment="1" applyProtection="1">
      <alignment horizontal="left" vertical="center" wrapText="1"/>
      <protection hidden="1"/>
    </xf>
    <xf numFmtId="0" fontId="5" fillId="2" borderId="1" xfId="1" applyFont="1" applyFill="1" applyBorder="1" applyAlignment="1" applyProtection="1">
      <alignment horizontal="center" vertical="center"/>
      <protection hidden="1"/>
    </xf>
    <xf numFmtId="0" fontId="1" fillId="2" borderId="0" xfId="1" applyFont="1" applyFill="1" applyBorder="1" applyAlignment="1" applyProtection="1">
      <alignment vertical="center"/>
      <protection hidden="1"/>
    </xf>
    <xf numFmtId="3" fontId="1" fillId="0" borderId="1" xfId="1" applyNumberFormat="1" applyFont="1" applyFill="1" applyBorder="1" applyAlignment="1" applyProtection="1">
      <alignment horizontal="center" vertical="center"/>
      <protection hidden="1"/>
    </xf>
    <xf numFmtId="0" fontId="1" fillId="2" borderId="1" xfId="1" applyFont="1" applyFill="1" applyBorder="1" applyAlignment="1" applyProtection="1">
      <alignment horizontal="center" vertical="center"/>
      <protection hidden="1"/>
    </xf>
    <xf numFmtId="9" fontId="1" fillId="0" borderId="0" xfId="1" applyNumberFormat="1" applyFont="1" applyAlignment="1" applyProtection="1">
      <alignment horizontal="center" vertical="center"/>
      <protection hidden="1"/>
    </xf>
    <xf numFmtId="0" fontId="1" fillId="0" borderId="1" xfId="1" applyFont="1" applyBorder="1" applyAlignment="1" applyProtection="1">
      <alignment vertical="center" wrapText="1"/>
      <protection hidden="1"/>
    </xf>
    <xf numFmtId="0" fontId="1" fillId="0" borderId="0" xfId="1" applyFont="1" applyAlignment="1" applyProtection="1">
      <alignment vertical="center" wrapText="1"/>
      <protection hidden="1"/>
    </xf>
    <xf numFmtId="9" fontId="16" fillId="9" borderId="22" xfId="0" applyNumberFormat="1" applyFont="1" applyFill="1" applyBorder="1" applyAlignment="1" applyProtection="1">
      <alignment horizontal="center" vertical="center"/>
      <protection hidden="1"/>
    </xf>
    <xf numFmtId="17" fontId="12" fillId="5" borderId="10" xfId="0" applyNumberFormat="1" applyFont="1" applyFill="1" applyBorder="1" applyAlignment="1">
      <alignment horizontal="center" vertical="center"/>
    </xf>
    <xf numFmtId="9" fontId="12" fillId="5" borderId="11" xfId="0" applyNumberFormat="1" applyFont="1" applyFill="1" applyBorder="1" applyAlignment="1">
      <alignment horizontal="center" vertical="center"/>
    </xf>
    <xf numFmtId="9" fontId="12" fillId="5" borderId="12" xfId="0" applyNumberFormat="1" applyFont="1" applyFill="1" applyBorder="1" applyAlignment="1">
      <alignment horizontal="center" vertical="center"/>
    </xf>
    <xf numFmtId="9" fontId="16" fillId="8" borderId="22" xfId="0" applyNumberFormat="1" applyFont="1" applyFill="1" applyBorder="1" applyAlignment="1" applyProtection="1">
      <alignment horizontal="center" vertical="center"/>
      <protection hidden="1"/>
    </xf>
    <xf numFmtId="3" fontId="11" fillId="6" borderId="22" xfId="0" applyNumberFormat="1" applyFont="1" applyFill="1" applyBorder="1" applyAlignment="1" applyProtection="1">
      <alignment horizontal="center" vertical="center"/>
      <protection locked="0"/>
    </xf>
    <xf numFmtId="9" fontId="16" fillId="8" borderId="10" xfId="0" applyNumberFormat="1" applyFont="1" applyFill="1" applyBorder="1" applyAlignment="1" applyProtection="1">
      <alignment horizontal="center" vertical="center"/>
      <protection hidden="1"/>
    </xf>
    <xf numFmtId="9" fontId="16" fillId="8" borderId="11" xfId="0" applyNumberFormat="1" applyFont="1" applyFill="1" applyBorder="1" applyAlignment="1" applyProtection="1">
      <alignment horizontal="center" vertical="center"/>
      <protection hidden="1"/>
    </xf>
    <xf numFmtId="9" fontId="16" fillId="8" borderId="12" xfId="0" applyNumberFormat="1" applyFont="1" applyFill="1" applyBorder="1" applyAlignment="1" applyProtection="1">
      <alignment horizontal="center" vertical="center"/>
      <protection hidden="1"/>
    </xf>
    <xf numFmtId="0" fontId="43" fillId="5" borderId="0" xfId="1" applyFont="1" applyFill="1" applyBorder="1" applyAlignment="1" applyProtection="1">
      <alignment horizontal="center" vertical="center" wrapText="1"/>
    </xf>
    <xf numFmtId="0" fontId="30" fillId="6" borderId="7" xfId="1" applyFont="1" applyFill="1" applyBorder="1" applyAlignment="1" applyProtection="1">
      <alignment vertical="top" wrapText="1"/>
      <protection locked="0"/>
    </xf>
    <xf numFmtId="49" fontId="31" fillId="5" borderId="9" xfId="1" applyNumberFormat="1" applyFont="1" applyFill="1" applyBorder="1" applyAlignment="1" applyProtection="1">
      <alignment horizontal="center"/>
    </xf>
    <xf numFmtId="0" fontId="31" fillId="5" borderId="9" xfId="1" applyNumberFormat="1" applyFont="1" applyFill="1" applyBorder="1" applyAlignment="1" applyProtection="1">
      <alignment horizontal="center"/>
    </xf>
    <xf numFmtId="49" fontId="33" fillId="0" borderId="28" xfId="1" applyNumberFormat="1" applyFont="1" applyFill="1" applyBorder="1" applyAlignment="1" applyProtection="1">
      <alignment horizontal="center"/>
    </xf>
    <xf numFmtId="49" fontId="33" fillId="0" borderId="29" xfId="1" applyNumberFormat="1" applyFont="1" applyFill="1" applyBorder="1" applyAlignment="1" applyProtection="1">
      <alignment horizontal="center"/>
    </xf>
    <xf numFmtId="49" fontId="34" fillId="5" borderId="7" xfId="1" applyNumberFormat="1" applyFont="1" applyFill="1" applyBorder="1" applyAlignment="1" applyProtection="1">
      <alignment horizontal="center"/>
    </xf>
    <xf numFmtId="0" fontId="30" fillId="2" borderId="0" xfId="1" applyFont="1" applyFill="1" applyBorder="1" applyAlignment="1" applyProtection="1">
      <alignment wrapText="1"/>
    </xf>
    <xf numFmtId="0" fontId="44" fillId="5" borderId="7" xfId="1" applyFont="1" applyFill="1" applyBorder="1" applyAlignment="1" applyProtection="1">
      <alignment horizontal="center"/>
    </xf>
    <xf numFmtId="49" fontId="33" fillId="6" borderId="27" xfId="1" applyNumberFormat="1" applyFont="1" applyFill="1" applyBorder="1" applyAlignment="1" applyProtection="1">
      <alignment horizontal="center"/>
      <protection locked="0"/>
    </xf>
    <xf numFmtId="49" fontId="33" fillId="6" borderId="7" xfId="1" applyNumberFormat="1" applyFont="1" applyFill="1" applyBorder="1" applyAlignment="1" applyProtection="1">
      <alignment horizontal="center"/>
      <protection locked="0"/>
    </xf>
    <xf numFmtId="49" fontId="31" fillId="5" borderId="7" xfId="1" applyNumberFormat="1" applyFont="1" applyFill="1" applyBorder="1" applyAlignment="1" applyProtection="1">
      <alignment horizontal="center"/>
    </xf>
    <xf numFmtId="0" fontId="12" fillId="5" borderId="33" xfId="1" applyFont="1" applyFill="1" applyBorder="1" applyAlignment="1" applyProtection="1">
      <alignment horizontal="left" vertical="center"/>
    </xf>
    <xf numFmtId="0" fontId="12" fillId="5" borderId="34" xfId="1" applyFont="1" applyFill="1" applyBorder="1" applyAlignment="1" applyProtection="1">
      <alignment horizontal="left" vertical="center"/>
    </xf>
    <xf numFmtId="0" fontId="12" fillId="5" borderId="35" xfId="1" applyFont="1" applyFill="1" applyBorder="1" applyAlignment="1" applyProtection="1">
      <alignment horizontal="left" vertical="center"/>
    </xf>
    <xf numFmtId="0" fontId="43" fillId="5" borderId="36" xfId="1" applyFont="1" applyFill="1" applyBorder="1" applyAlignment="1" applyProtection="1">
      <alignment horizontal="center" vertical="center" wrapText="1"/>
    </xf>
    <xf numFmtId="0" fontId="29" fillId="5" borderId="33" xfId="1" applyFont="1" applyFill="1" applyBorder="1" applyAlignment="1" applyProtection="1">
      <alignment horizontal="center" vertical="center" wrapText="1"/>
    </xf>
    <xf numFmtId="0" fontId="29" fillId="5" borderId="34" xfId="1" applyFont="1" applyFill="1" applyBorder="1" applyAlignment="1" applyProtection="1">
      <alignment horizontal="center" vertical="center" wrapText="1"/>
    </xf>
    <xf numFmtId="0" fontId="29" fillId="5" borderId="35" xfId="1" applyFont="1" applyFill="1" applyBorder="1" applyAlignment="1" applyProtection="1">
      <alignment horizontal="center" vertical="center" wrapText="1"/>
    </xf>
    <xf numFmtId="14" fontId="39" fillId="5" borderId="24" xfId="1" applyNumberFormat="1" applyFont="1" applyFill="1" applyBorder="1" applyAlignment="1" applyProtection="1">
      <alignment horizontal="center" vertical="center" wrapText="1"/>
    </xf>
    <xf numFmtId="0" fontId="39" fillId="5" borderId="25" xfId="1" applyFont="1" applyFill="1" applyBorder="1" applyAlignment="1" applyProtection="1">
      <alignment horizontal="center" vertical="center" wrapText="1"/>
    </xf>
    <xf numFmtId="0" fontId="43" fillId="5" borderId="26" xfId="1" applyFont="1" applyFill="1" applyBorder="1" applyAlignment="1" applyProtection="1">
      <alignment horizontal="center" vertical="center" wrapText="1"/>
    </xf>
    <xf numFmtId="0" fontId="12" fillId="5" borderId="10" xfId="1" applyFont="1" applyFill="1" applyBorder="1" applyAlignment="1" applyProtection="1">
      <alignment horizontal="left" vertical="center"/>
    </xf>
    <xf numFmtId="0" fontId="12" fillId="5" borderId="11" xfId="1" applyFont="1" applyFill="1" applyBorder="1" applyAlignment="1" applyProtection="1">
      <alignment horizontal="left" vertical="center"/>
    </xf>
    <xf numFmtId="170" fontId="1" fillId="0" borderId="0" xfId="1" applyNumberFormat="1" applyFont="1" applyProtection="1"/>
    <xf numFmtId="14" fontId="46" fillId="5" borderId="37" xfId="1" applyNumberFormat="1" applyFont="1" applyFill="1" applyBorder="1" applyAlignment="1" applyProtection="1">
      <alignment horizontal="center" vertical="top"/>
    </xf>
    <xf numFmtId="3" fontId="46" fillId="7" borderId="37" xfId="1" applyNumberFormat="1" applyFont="1" applyFill="1" applyBorder="1" applyAlignment="1" applyProtection="1">
      <alignment horizontal="center"/>
    </xf>
    <xf numFmtId="9" fontId="46" fillId="7" borderId="37" xfId="1" applyNumberFormat="1" applyFont="1" applyFill="1" applyBorder="1" applyAlignment="1" applyProtection="1">
      <alignment horizontal="center"/>
    </xf>
    <xf numFmtId="2" fontId="46" fillId="7" borderId="37" xfId="1" applyNumberFormat="1" applyFont="1" applyFill="1" applyBorder="1" applyAlignment="1" applyProtection="1">
      <alignment horizontal="center"/>
    </xf>
    <xf numFmtId="168" fontId="46" fillId="7" borderId="37" xfId="1" applyNumberFormat="1" applyFont="1" applyFill="1" applyBorder="1" applyAlignment="1" applyProtection="1">
      <alignment horizontal="center"/>
    </xf>
    <xf numFmtId="165" fontId="1" fillId="0" borderId="3" xfId="1" applyNumberFormat="1" applyFont="1" applyBorder="1" applyAlignment="1" applyProtection="1">
      <alignment horizontal="center" vertical="center" wrapText="1"/>
      <protection hidden="1"/>
    </xf>
    <xf numFmtId="165" fontId="1" fillId="0" borderId="4" xfId="1" applyNumberFormat="1" applyFont="1" applyBorder="1" applyAlignment="1" applyProtection="1">
      <alignment horizontal="center" vertical="center" wrapText="1"/>
      <protection hidden="1"/>
    </xf>
    <xf numFmtId="165" fontId="1" fillId="0" borderId="3" xfId="1" applyNumberFormat="1" applyFont="1" applyBorder="1" applyAlignment="1" applyProtection="1">
      <alignment horizontal="center" vertical="center"/>
      <protection hidden="1"/>
    </xf>
    <xf numFmtId="165" fontId="1" fillId="0" borderId="4" xfId="1" applyNumberFormat="1" applyFont="1" applyBorder="1" applyAlignment="1" applyProtection="1">
      <alignment horizontal="center" vertical="center"/>
      <protection hidden="1"/>
    </xf>
    <xf numFmtId="165" fontId="1" fillId="0" borderId="2" xfId="1" applyNumberFormat="1" applyFont="1" applyBorder="1" applyAlignment="1" applyProtection="1">
      <alignment horizontal="center" vertical="center"/>
      <protection hidden="1"/>
    </xf>
    <xf numFmtId="0" fontId="52" fillId="0" borderId="0" xfId="0" applyFont="1"/>
  </cellXfs>
  <cellStyles count="3">
    <cellStyle name="Normal" xfId="0" builtinId="0"/>
    <cellStyle name="Normal 2" xfId="1" xr:uid="{00000000-0005-0000-0000-000001000000}"/>
    <cellStyle name="Pourcentage" xfId="2" builtinId="5"/>
  </cellStyles>
  <dxfs count="5">
    <dxf>
      <border>
        <left/>
        <right/>
        <top/>
        <bottom/>
      </border>
    </dxf>
    <dxf>
      <font>
        <condense val="0"/>
        <extend val="0"/>
        <color indexed="9"/>
      </font>
      <border>
        <left/>
        <right/>
        <top/>
        <bottom/>
      </border>
    </dxf>
    <dxf>
      <font>
        <condense val="0"/>
        <extend val="0"/>
        <color indexed="9"/>
      </font>
      <fill>
        <patternFill>
          <bgColor indexed="9"/>
        </patternFill>
      </fill>
      <border>
        <left/>
        <right/>
        <top/>
        <bottom/>
      </border>
    </dxf>
    <dxf>
      <font>
        <condense val="0"/>
        <extend val="0"/>
        <color rgb="FF9C0006"/>
      </font>
      <fill>
        <patternFill>
          <bgColor rgb="FFFFC7CE"/>
        </patternFill>
      </fill>
    </dxf>
    <dxf>
      <font>
        <condense val="0"/>
        <extend val="0"/>
        <color indexed="9"/>
      </font>
    </dxf>
  </dxfs>
  <tableStyles count="0" defaultTableStyle="TableStyleMedium9" defaultPivotStyle="PivotStyleLight16"/>
  <colors>
    <mruColors>
      <color rgb="FFFFE7CC"/>
      <color rgb="FF008D87"/>
      <color rgb="FFFF7D00"/>
      <color rgb="FF15616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5"/>
    </mc:Choice>
    <mc:Fallback>
      <c:style val="5"/>
    </mc:Fallback>
  </mc:AlternateContent>
  <c:chart>
    <c:title>
      <c:tx>
        <c:rich>
          <a:bodyPr/>
          <a:lstStyle/>
          <a:p>
            <a:pPr>
              <a:defRPr/>
            </a:pPr>
            <a:r>
              <a:rPr lang="en-US"/>
              <a:t>Radar Empiric</a:t>
            </a:r>
          </a:p>
        </c:rich>
      </c:tx>
      <c:layout>
        <c:manualLayout>
          <c:xMode val="edge"/>
          <c:yMode val="edge"/>
          <c:x val="0.86426034169041765"/>
          <c:y val="2.4316109422492401E-2"/>
        </c:manualLayout>
      </c:layout>
      <c:overlay val="0"/>
    </c:title>
    <c:autoTitleDeleted val="0"/>
    <c:plotArea>
      <c:layout>
        <c:manualLayout>
          <c:layoutTarget val="inner"/>
          <c:xMode val="edge"/>
          <c:yMode val="edge"/>
          <c:x val="0.24648535497479993"/>
          <c:y val="0.1267054384159427"/>
          <c:w val="0.46526510153081696"/>
          <c:h val="0.76789954447183484"/>
        </c:manualLayout>
      </c:layout>
      <c:radarChart>
        <c:radarStyle val="marker"/>
        <c:varyColors val="0"/>
        <c:ser>
          <c:idx val="0"/>
          <c:order val="0"/>
          <c:tx>
            <c:strRef>
              <c:f>Synthèse!$E$1</c:f>
              <c:strCache>
                <c:ptCount val="1"/>
                <c:pt idx="0">
                  <c:v>Score</c:v>
                </c:pt>
              </c:strCache>
            </c:strRef>
          </c:tx>
          <c:cat>
            <c:strRef>
              <c:f>Synthèse!$D$3:$D$6</c:f>
              <c:strCache>
                <c:ptCount val="4"/>
                <c:pt idx="0">
                  <c:v>Alignement</c:v>
                </c:pt>
                <c:pt idx="1">
                  <c:v>Pilotage</c:v>
                </c:pt>
                <c:pt idx="2">
                  <c:v>Impact</c:v>
                </c:pt>
                <c:pt idx="3">
                  <c:v>Rentabilité</c:v>
                </c:pt>
              </c:strCache>
            </c:strRef>
          </c:cat>
          <c:val>
            <c:numRef>
              <c:f>Synthèse!$E$3:$E$6</c:f>
              <c:numCache>
                <c:formatCode>0%</c:formatCode>
                <c:ptCount val="4"/>
                <c:pt idx="0">
                  <c:v>0</c:v>
                </c:pt>
                <c:pt idx="1">
                  <c:v>0</c:v>
                </c:pt>
                <c:pt idx="2">
                  <c:v>0</c:v>
                </c:pt>
                <c:pt idx="3">
                  <c:v>0</c:v>
                </c:pt>
              </c:numCache>
            </c:numRef>
          </c:val>
          <c:extLst>
            <c:ext xmlns:c16="http://schemas.microsoft.com/office/drawing/2014/chart" uri="{C3380CC4-5D6E-409C-BE32-E72D297353CC}">
              <c16:uniqueId val="{00000000-B623-4A08-BE4E-41A847594CBA}"/>
            </c:ext>
          </c:extLst>
        </c:ser>
        <c:dLbls>
          <c:showLegendKey val="0"/>
          <c:showVal val="0"/>
          <c:showCatName val="0"/>
          <c:showSerName val="0"/>
          <c:showPercent val="0"/>
          <c:showBubbleSize val="0"/>
        </c:dLbls>
        <c:axId val="581687320"/>
        <c:axId val="1"/>
      </c:radarChart>
      <c:catAx>
        <c:axId val="581687320"/>
        <c:scaling>
          <c:orientation val="minMax"/>
        </c:scaling>
        <c:delete val="0"/>
        <c:axPos val="b"/>
        <c:majorGridlines/>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fr-FR"/>
          </a:p>
        </c:txPr>
        <c:crossAx val="1"/>
        <c:crosses val="autoZero"/>
        <c:auto val="0"/>
        <c:lblAlgn val="ctr"/>
        <c:lblOffset val="100"/>
        <c:noMultiLvlLbl val="0"/>
      </c:catAx>
      <c:valAx>
        <c:axId val="1"/>
        <c:scaling>
          <c:orientation val="minMax"/>
          <c:max val="1"/>
        </c:scaling>
        <c:delete val="0"/>
        <c:axPos val="l"/>
        <c:majorGridlines/>
        <c:numFmt formatCode="0%" sourceLinked="1"/>
        <c:majorTickMark val="none"/>
        <c:minorTickMark val="none"/>
        <c:tickLblPos val="nextTo"/>
        <c:txPr>
          <a:bodyPr rot="0" vert="horz"/>
          <a:lstStyle/>
          <a:p>
            <a:pPr>
              <a:defRPr sz="1000" b="0" i="0" u="none" strike="noStrike" baseline="0">
                <a:solidFill>
                  <a:srgbClr val="000000"/>
                </a:solidFill>
                <a:latin typeface="Calibri"/>
                <a:ea typeface="Calibri"/>
                <a:cs typeface="Calibri"/>
              </a:defRPr>
            </a:pPr>
            <a:endParaRPr lang="fr-FR"/>
          </a:p>
        </c:txPr>
        <c:crossAx val="581687320"/>
        <c:crosses val="autoZero"/>
        <c:crossBetween val="between"/>
      </c:valAx>
    </c:plotArea>
    <c:legend>
      <c:legendPos val="r"/>
      <c:layout>
        <c:manualLayout>
          <c:xMode val="edge"/>
          <c:yMode val="edge"/>
          <c:x val="1.5416435621603686E-2"/>
          <c:y val="0.80361518639957241"/>
          <c:w val="0.25154082259054633"/>
          <c:h val="0.14656870018907212"/>
        </c:manualLayout>
      </c:layout>
      <c:overlay val="0"/>
      <c:txPr>
        <a:bodyPr/>
        <a:lstStyle/>
        <a:p>
          <a:pPr>
            <a:defRPr sz="920" b="0" i="0" u="none" strike="noStrike" baseline="0">
              <a:solidFill>
                <a:srgbClr val="000000"/>
              </a:solidFill>
              <a:latin typeface="Calibri"/>
              <a:ea typeface="Calibri"/>
              <a:cs typeface="Calibri"/>
            </a:defRPr>
          </a:pPr>
          <a:endParaRPr lang="fr-FR"/>
        </a:p>
      </c:txPr>
    </c:legend>
    <c:plotVisOnly val="1"/>
    <c:dispBlanksAs val="gap"/>
    <c:showDLblsOverMax val="0"/>
  </c:chart>
  <c:txPr>
    <a:bodyPr/>
    <a:lstStyle/>
    <a:p>
      <a:pPr>
        <a:defRPr sz="1000" b="0" i="0" u="none" strike="noStrike" baseline="0">
          <a:solidFill>
            <a:srgbClr val="000000"/>
          </a:solidFill>
          <a:latin typeface="Calibri"/>
          <a:ea typeface="Calibri"/>
          <a:cs typeface="Calibri"/>
        </a:defRPr>
      </a:pPr>
      <a:endParaRPr lang="fr-FR"/>
    </a:p>
  </c:txPr>
  <c:printSettings>
    <c:headerFooter/>
    <c:pageMargins b="0.75000000000000022" l="0.70000000000000018" r="0.70000000000000018" t="0.75000000000000022" header="0.3000000000000001" footer="0.3000000000000001"/>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0" i="0" u="none" strike="noStrike" baseline="0">
                <a:solidFill>
                  <a:srgbClr val="000000"/>
                </a:solidFill>
                <a:latin typeface="Arial"/>
                <a:ea typeface="Arial"/>
                <a:cs typeface="Arial"/>
              </a:defRPr>
            </a:pPr>
            <a:r>
              <a:rPr lang="fr-FR" sz="1400" b="1" i="0" u="none" strike="noStrike" baseline="0">
                <a:solidFill>
                  <a:srgbClr val="000000"/>
                </a:solidFill>
                <a:latin typeface="Arial"/>
                <a:cs typeface="Arial"/>
              </a:rPr>
              <a:t>Flux trimestriels et cumulés</a:t>
            </a:r>
            <a:r>
              <a:rPr lang="fr-FR" sz="1200" b="1" i="0" u="none" strike="noStrike" baseline="0">
                <a:solidFill>
                  <a:srgbClr val="000000"/>
                </a:solidFill>
                <a:latin typeface="Arial"/>
                <a:cs typeface="Arial"/>
              </a:rPr>
              <a:t> </a:t>
            </a:r>
          </a:p>
        </c:rich>
      </c:tx>
      <c:layout>
        <c:manualLayout>
          <c:xMode val="edge"/>
          <c:yMode val="edge"/>
          <c:x val="0.33756300623712354"/>
          <c:y val="2.8707334660090567E-2"/>
        </c:manualLayout>
      </c:layout>
      <c:overlay val="0"/>
      <c:spPr>
        <a:noFill/>
        <a:ln w="25400">
          <a:noFill/>
        </a:ln>
      </c:spPr>
    </c:title>
    <c:autoTitleDeleted val="0"/>
    <c:plotArea>
      <c:layout>
        <c:manualLayout>
          <c:layoutTarget val="inner"/>
          <c:xMode val="edge"/>
          <c:yMode val="edge"/>
          <c:x val="6.6489687155832838E-2"/>
          <c:y val="0.20536855437778279"/>
          <c:w val="0.87331646783526307"/>
          <c:h val="0.5542742704174568"/>
        </c:manualLayout>
      </c:layout>
      <c:barChart>
        <c:barDir val="col"/>
        <c:grouping val="clustered"/>
        <c:varyColors val="0"/>
        <c:ser>
          <c:idx val="1"/>
          <c:order val="0"/>
          <c:tx>
            <c:v>Gains du projet</c:v>
          </c:tx>
          <c:spPr>
            <a:solidFill>
              <a:srgbClr val="969696"/>
            </a:solidFill>
            <a:ln w="25400">
              <a:noFill/>
            </a:ln>
          </c:spPr>
          <c:invertIfNegative val="0"/>
          <c:cat>
            <c:strRef>
              <c:f>Rentabilité!$C$7:$Z$7</c:f>
              <c:strCache>
                <c:ptCount val="24"/>
                <c:pt idx="0">
                  <c:v>T1</c:v>
                </c:pt>
                <c:pt idx="1">
                  <c:v>T2</c:v>
                </c:pt>
                <c:pt idx="2">
                  <c:v>T3</c:v>
                </c:pt>
                <c:pt idx="3">
                  <c:v>T4</c:v>
                </c:pt>
                <c:pt idx="4">
                  <c:v>T5</c:v>
                </c:pt>
                <c:pt idx="5">
                  <c:v>T6</c:v>
                </c:pt>
                <c:pt idx="6">
                  <c:v>T7</c:v>
                </c:pt>
                <c:pt idx="7">
                  <c:v>T8</c:v>
                </c:pt>
                <c:pt idx="8">
                  <c:v>T9</c:v>
                </c:pt>
                <c:pt idx="9">
                  <c:v>T10</c:v>
                </c:pt>
                <c:pt idx="10">
                  <c:v>T11</c:v>
                </c:pt>
                <c:pt idx="11">
                  <c:v>T12</c:v>
                </c:pt>
                <c:pt idx="12">
                  <c:v>T13</c:v>
                </c:pt>
                <c:pt idx="13">
                  <c:v>T14</c:v>
                </c:pt>
                <c:pt idx="14">
                  <c:v>T15</c:v>
                </c:pt>
                <c:pt idx="15">
                  <c:v>T16</c:v>
                </c:pt>
                <c:pt idx="16">
                  <c:v>T17</c:v>
                </c:pt>
                <c:pt idx="17">
                  <c:v>T18</c:v>
                </c:pt>
                <c:pt idx="18">
                  <c:v>T19</c:v>
                </c:pt>
                <c:pt idx="19">
                  <c:v>T20</c:v>
                </c:pt>
                <c:pt idx="20">
                  <c:v>T21</c:v>
                </c:pt>
                <c:pt idx="21">
                  <c:v>T22</c:v>
                </c:pt>
                <c:pt idx="22">
                  <c:v>T23</c:v>
                </c:pt>
                <c:pt idx="23">
                  <c:v>T24</c:v>
                </c:pt>
              </c:strCache>
            </c:strRef>
          </c:cat>
          <c:val>
            <c:numRef>
              <c:f>Rentabilité!$C$11:$Z$11</c:f>
              <c:numCache>
                <c:formatCode>#,##0</c:formatCode>
                <c:ptCount val="24"/>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numCache>
            </c:numRef>
          </c:val>
          <c:extLst>
            <c:ext xmlns:c16="http://schemas.microsoft.com/office/drawing/2014/chart" uri="{C3380CC4-5D6E-409C-BE32-E72D297353CC}">
              <c16:uniqueId val="{00000000-4E25-4F87-B692-A1EB4A3122FA}"/>
            </c:ext>
          </c:extLst>
        </c:ser>
        <c:ser>
          <c:idx val="0"/>
          <c:order val="1"/>
          <c:tx>
            <c:v>Coûts du projet</c:v>
          </c:tx>
          <c:spPr>
            <a:pattFill prst="pct10">
              <a:fgClr>
                <a:srgbClr val="C0C0C0"/>
              </a:fgClr>
              <a:bgClr>
                <a:srgbClr val="FFFFFF"/>
              </a:bgClr>
            </a:pattFill>
            <a:ln w="12700">
              <a:solidFill>
                <a:srgbClr val="000000"/>
              </a:solidFill>
              <a:prstDash val="solid"/>
            </a:ln>
          </c:spPr>
          <c:invertIfNegative val="0"/>
          <c:cat>
            <c:strRef>
              <c:f>Rentabilité!$C$7:$Z$7</c:f>
              <c:strCache>
                <c:ptCount val="24"/>
                <c:pt idx="0">
                  <c:v>T1</c:v>
                </c:pt>
                <c:pt idx="1">
                  <c:v>T2</c:v>
                </c:pt>
                <c:pt idx="2">
                  <c:v>T3</c:v>
                </c:pt>
                <c:pt idx="3">
                  <c:v>T4</c:v>
                </c:pt>
                <c:pt idx="4">
                  <c:v>T5</c:v>
                </c:pt>
                <c:pt idx="5">
                  <c:v>T6</c:v>
                </c:pt>
                <c:pt idx="6">
                  <c:v>T7</c:v>
                </c:pt>
                <c:pt idx="7">
                  <c:v>T8</c:v>
                </c:pt>
                <c:pt idx="8">
                  <c:v>T9</c:v>
                </c:pt>
                <c:pt idx="9">
                  <c:v>T10</c:v>
                </c:pt>
                <c:pt idx="10">
                  <c:v>T11</c:v>
                </c:pt>
                <c:pt idx="11">
                  <c:v>T12</c:v>
                </c:pt>
                <c:pt idx="12">
                  <c:v>T13</c:v>
                </c:pt>
                <c:pt idx="13">
                  <c:v>T14</c:v>
                </c:pt>
                <c:pt idx="14">
                  <c:v>T15</c:v>
                </c:pt>
                <c:pt idx="15">
                  <c:v>T16</c:v>
                </c:pt>
                <c:pt idx="16">
                  <c:v>T17</c:v>
                </c:pt>
                <c:pt idx="17">
                  <c:v>T18</c:v>
                </c:pt>
                <c:pt idx="18">
                  <c:v>T19</c:v>
                </c:pt>
                <c:pt idx="19">
                  <c:v>T20</c:v>
                </c:pt>
                <c:pt idx="20">
                  <c:v>T21</c:v>
                </c:pt>
                <c:pt idx="21">
                  <c:v>T22</c:v>
                </c:pt>
                <c:pt idx="22">
                  <c:v>T23</c:v>
                </c:pt>
                <c:pt idx="23">
                  <c:v>T24</c:v>
                </c:pt>
              </c:strCache>
            </c:strRef>
          </c:cat>
          <c:val>
            <c:numRef>
              <c:f>Rentabilité!$C$9:$Z$9</c:f>
              <c:numCache>
                <c:formatCode>#,##0</c:formatCode>
                <c:ptCount val="24"/>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numCache>
            </c:numRef>
          </c:val>
          <c:extLst>
            <c:ext xmlns:c16="http://schemas.microsoft.com/office/drawing/2014/chart" uri="{C3380CC4-5D6E-409C-BE32-E72D297353CC}">
              <c16:uniqueId val="{00000001-4E25-4F87-B692-A1EB4A3122FA}"/>
            </c:ext>
          </c:extLst>
        </c:ser>
        <c:dLbls>
          <c:showLegendKey val="0"/>
          <c:showVal val="0"/>
          <c:showCatName val="0"/>
          <c:showSerName val="0"/>
          <c:showPercent val="0"/>
          <c:showBubbleSize val="0"/>
        </c:dLbls>
        <c:gapWidth val="150"/>
        <c:axId val="597001704"/>
        <c:axId val="1"/>
      </c:barChart>
      <c:lineChart>
        <c:grouping val="standard"/>
        <c:varyColors val="0"/>
        <c:ser>
          <c:idx val="2"/>
          <c:order val="2"/>
          <c:tx>
            <c:v>TOTAL FLUX TRIMESTRIELS CUMULES actualisés au taux 4%</c:v>
          </c:tx>
          <c:spPr>
            <a:ln w="25400">
              <a:solidFill>
                <a:srgbClr val="333333"/>
              </a:solidFill>
              <a:prstDash val="solid"/>
            </a:ln>
          </c:spPr>
          <c:marker>
            <c:symbol val="circle"/>
            <c:size val="8"/>
            <c:spPr>
              <a:solidFill>
                <a:srgbClr val="333333"/>
              </a:solidFill>
              <a:ln>
                <a:solidFill>
                  <a:srgbClr val="333333"/>
                </a:solidFill>
                <a:prstDash val="solid"/>
              </a:ln>
            </c:spPr>
          </c:marker>
          <c:val>
            <c:numRef>
              <c:f>Rentabilité!$C$17:$Z$17</c:f>
              <c:numCache>
                <c:formatCode>#,##0</c:formatCode>
                <c:ptCount val="24"/>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numCache>
            </c:numRef>
          </c:val>
          <c:smooth val="0"/>
          <c:extLst>
            <c:ext xmlns:c16="http://schemas.microsoft.com/office/drawing/2014/chart" uri="{C3380CC4-5D6E-409C-BE32-E72D297353CC}">
              <c16:uniqueId val="{00000002-4E25-4F87-B692-A1EB4A3122FA}"/>
            </c:ext>
          </c:extLst>
        </c:ser>
        <c:dLbls>
          <c:showLegendKey val="0"/>
          <c:showVal val="0"/>
          <c:showCatName val="0"/>
          <c:showSerName val="0"/>
          <c:showPercent val="0"/>
          <c:showBubbleSize val="0"/>
        </c:dLbls>
        <c:marker val="1"/>
        <c:smooth val="0"/>
        <c:axId val="3"/>
        <c:axId val="4"/>
      </c:lineChart>
      <c:catAx>
        <c:axId val="597001704"/>
        <c:scaling>
          <c:orientation val="minMax"/>
        </c:scaling>
        <c:delete val="0"/>
        <c:axPos val="b"/>
        <c:majorGridlines>
          <c:spPr>
            <a:ln w="3175">
              <a:solidFill>
                <a:srgbClr val="000000"/>
              </a:solidFill>
              <a:prstDash val="solid"/>
            </a:ln>
          </c:spPr>
        </c:majorGridlines>
        <c:numFmt formatCode="General" sourceLinked="1"/>
        <c:majorTickMark val="cross"/>
        <c:minorTickMark val="none"/>
        <c:tickLblPos val="low"/>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fr-FR"/>
          </a:p>
        </c:txPr>
        <c:crossAx val="1"/>
        <c:crosses val="autoZero"/>
        <c:auto val="0"/>
        <c:lblAlgn val="ctr"/>
        <c:lblOffset val="100"/>
        <c:tickLblSkip val="1"/>
        <c:tickMarkSkip val="4"/>
        <c:noMultiLvlLbl val="0"/>
      </c:catAx>
      <c:valAx>
        <c:axId val="1"/>
        <c:scaling>
          <c:orientation val="minMax"/>
        </c:scaling>
        <c:delete val="0"/>
        <c:axPos val="l"/>
        <c:title>
          <c:tx>
            <c:rich>
              <a:bodyPr rot="0" vert="horz"/>
              <a:lstStyle/>
              <a:p>
                <a:pPr algn="ctr">
                  <a:defRPr sz="1000" b="1" i="0" u="none" strike="noStrike" baseline="0">
                    <a:solidFill>
                      <a:srgbClr val="000000"/>
                    </a:solidFill>
                    <a:latin typeface="Arial"/>
                    <a:ea typeface="Arial"/>
                    <a:cs typeface="Arial"/>
                  </a:defRPr>
                </a:pPr>
                <a:r>
                  <a:rPr lang="fr-FR"/>
                  <a:t>Gains / coûts trimestriels (non actualisés) en k€</a:t>
                </a:r>
              </a:p>
            </c:rich>
          </c:tx>
          <c:layout>
            <c:manualLayout>
              <c:xMode val="edge"/>
              <c:yMode val="edge"/>
              <c:x val="3.8359438941100103E-2"/>
              <c:y val="4.1956909232499784E-2"/>
            </c:manualLayout>
          </c:layout>
          <c:overlay val="0"/>
          <c:spPr>
            <a:noFill/>
            <a:ln w="25400">
              <a:noFill/>
            </a:ln>
          </c:spPr>
        </c:title>
        <c:numFmt formatCode="#,##0" sourceLinked="1"/>
        <c:majorTickMark val="cross"/>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fr-FR"/>
          </a:p>
        </c:txPr>
        <c:crossAx val="597001704"/>
        <c:crosses val="autoZero"/>
        <c:crossBetween val="between"/>
      </c:valAx>
      <c:catAx>
        <c:axId val="3"/>
        <c:scaling>
          <c:orientation val="minMax"/>
        </c:scaling>
        <c:delete val="0"/>
        <c:axPos val="b"/>
        <c:majorTickMark val="none"/>
        <c:minorTickMark val="none"/>
        <c:tickLblPos val="none"/>
        <c:spPr>
          <a:ln w="3175">
            <a:solidFill>
              <a:srgbClr val="000000"/>
            </a:solidFill>
            <a:prstDash val="sysDash"/>
          </a:ln>
        </c:spPr>
        <c:crossAx val="4"/>
        <c:crosses val="autoZero"/>
        <c:auto val="0"/>
        <c:lblAlgn val="ctr"/>
        <c:lblOffset val="100"/>
        <c:tickLblSkip val="1"/>
        <c:tickMarkSkip val="1"/>
        <c:noMultiLvlLbl val="0"/>
      </c:catAx>
      <c:valAx>
        <c:axId val="4"/>
        <c:scaling>
          <c:orientation val="minMax"/>
        </c:scaling>
        <c:delete val="0"/>
        <c:axPos val="r"/>
        <c:title>
          <c:tx>
            <c:rich>
              <a:bodyPr rot="0" vert="horz"/>
              <a:lstStyle/>
              <a:p>
                <a:pPr algn="ctr">
                  <a:defRPr sz="1000" b="1" i="0" u="none" strike="noStrike" baseline="0">
                    <a:solidFill>
                      <a:srgbClr val="000000"/>
                    </a:solidFill>
                    <a:latin typeface="Arial"/>
                    <a:ea typeface="Arial"/>
                    <a:cs typeface="Arial"/>
                  </a:defRPr>
                </a:pPr>
                <a:r>
                  <a:rPr lang="fr-FR"/>
                  <a:t>Flux actualisés cumulés en k€</a:t>
                </a:r>
              </a:p>
            </c:rich>
          </c:tx>
          <c:layout>
            <c:manualLayout>
              <c:xMode val="edge"/>
              <c:yMode val="edge"/>
              <c:x val="0.80678952765312939"/>
              <c:y val="6.1831501831501837E-2"/>
            </c:manualLayout>
          </c:layout>
          <c:overlay val="0"/>
          <c:spPr>
            <a:noFill/>
            <a:ln w="25400">
              <a:noFill/>
            </a:ln>
          </c:spPr>
        </c:title>
        <c:numFmt formatCode="#,##0" sourceLinked="1"/>
        <c:majorTickMark val="cross"/>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fr-FR"/>
          </a:p>
        </c:txPr>
        <c:crossAx val="3"/>
        <c:crosses val="max"/>
        <c:crossBetween val="between"/>
      </c:valAx>
      <c:spPr>
        <a:noFill/>
        <a:ln w="25400">
          <a:noFill/>
        </a:ln>
      </c:spPr>
    </c:plotArea>
    <c:legend>
      <c:legendPos val="b"/>
      <c:layout>
        <c:manualLayout>
          <c:xMode val="edge"/>
          <c:yMode val="edge"/>
          <c:x val="0.2250420041580824"/>
          <c:y val="0.8568064376568314"/>
          <c:w val="0.58434209164714623"/>
          <c:h val="0.13691234749502468"/>
        </c:manualLayout>
      </c:layout>
      <c:overlay val="0"/>
      <c:spPr>
        <a:solidFill>
          <a:srgbClr val="FFFFFF"/>
        </a:solidFill>
        <a:ln w="25400">
          <a:noFill/>
        </a:ln>
      </c:spPr>
      <c:txPr>
        <a:bodyPr/>
        <a:lstStyle/>
        <a:p>
          <a:pPr>
            <a:defRPr sz="775" b="0" i="0" u="none" strike="noStrike" baseline="0">
              <a:solidFill>
                <a:srgbClr val="000000"/>
              </a:solidFill>
              <a:latin typeface="Arial"/>
              <a:ea typeface="Arial"/>
              <a:cs typeface="Arial"/>
            </a:defRPr>
          </a:pPr>
          <a:endParaRPr lang="fr-FR"/>
        </a:p>
      </c:txPr>
    </c:legend>
    <c:plotVisOnly val="1"/>
    <c:dispBlanksAs val="gap"/>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fr-FR"/>
    </a:p>
  </c:txPr>
  <c:printSettings>
    <c:headerFooter alignWithMargins="0"/>
    <c:pageMargins b="0.98425196899999956" l="0.78740157499999996" r="0.78740157499999996" t="0.98425196899999956" header="0.5" footer="0.5"/>
    <c:pageSetup orientation="landscape"/>
  </c:printSettings>
</c:chartSpace>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2" Type="http://schemas.openxmlformats.org/officeDocument/2006/relationships/chart" Target="../charts/chart1.xml"/><Relationship Id="rId1" Type="http://schemas.openxmlformats.org/officeDocument/2006/relationships/image" Target="../media/image5.jpg"/></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4.jpeg"/></Relationships>
</file>

<file path=xl/drawings/_rels/vmlDrawing10.vml.rels><?xml version="1.0" encoding="UTF-8" standalone="yes"?>
<Relationships xmlns="http://schemas.openxmlformats.org/package/2006/relationships"><Relationship Id="rId1" Type="http://schemas.openxmlformats.org/officeDocument/2006/relationships/image" Target="../media/image4.jpeg"/></Relationships>
</file>

<file path=xl/drawings/_rels/vmlDrawing11.vml.rels><?xml version="1.0" encoding="UTF-8" standalone="yes"?>
<Relationships xmlns="http://schemas.openxmlformats.org/package/2006/relationships"><Relationship Id="rId1" Type="http://schemas.openxmlformats.org/officeDocument/2006/relationships/image" Target="../media/image4.jpeg"/></Relationships>
</file>

<file path=xl/drawings/_rels/vmlDrawing2.vml.rels><?xml version="1.0" encoding="UTF-8" standalone="yes"?>
<Relationships xmlns="http://schemas.openxmlformats.org/package/2006/relationships"><Relationship Id="rId1" Type="http://schemas.openxmlformats.org/officeDocument/2006/relationships/image" Target="../media/image4.jpeg"/></Relationships>
</file>

<file path=xl/drawings/_rels/vmlDrawing4.vml.rels><?xml version="1.0" encoding="UTF-8" standalone="yes"?>
<Relationships xmlns="http://schemas.openxmlformats.org/package/2006/relationships"><Relationship Id="rId1" Type="http://schemas.openxmlformats.org/officeDocument/2006/relationships/image" Target="../media/image4.jpeg"/></Relationships>
</file>

<file path=xl/drawings/_rels/vmlDrawing6.vml.rels><?xml version="1.0" encoding="UTF-8" standalone="yes"?>
<Relationships xmlns="http://schemas.openxmlformats.org/package/2006/relationships"><Relationship Id="rId1" Type="http://schemas.openxmlformats.org/officeDocument/2006/relationships/image" Target="../media/image4.jpeg"/></Relationships>
</file>

<file path=xl/drawings/_rels/vmlDrawing8.vml.rels><?xml version="1.0" encoding="UTF-8" standalone="yes"?>
<Relationships xmlns="http://schemas.openxmlformats.org/package/2006/relationships"><Relationship Id="rId1" Type="http://schemas.openxmlformats.org/officeDocument/2006/relationships/image" Target="../media/image4.jpeg"/></Relationships>
</file>

<file path=xl/drawings/drawing1.xml><?xml version="1.0" encoding="utf-8"?>
<xdr:wsDr xmlns:xdr="http://schemas.openxmlformats.org/drawingml/2006/spreadsheetDrawing" xmlns:a="http://schemas.openxmlformats.org/drawingml/2006/main">
  <xdr:twoCellAnchor>
    <xdr:from>
      <xdr:col>10</xdr:col>
      <xdr:colOff>166687</xdr:colOff>
      <xdr:row>3</xdr:row>
      <xdr:rowOff>123825</xdr:rowOff>
    </xdr:from>
    <xdr:to>
      <xdr:col>20</xdr:col>
      <xdr:colOff>334966</xdr:colOff>
      <xdr:row>18</xdr:row>
      <xdr:rowOff>119062</xdr:rowOff>
    </xdr:to>
    <xdr:grpSp>
      <xdr:nvGrpSpPr>
        <xdr:cNvPr id="4" name="Groupe 3">
          <a:extLst>
            <a:ext uri="{FF2B5EF4-FFF2-40B4-BE49-F238E27FC236}">
              <a16:creationId xmlns:a16="http://schemas.microsoft.com/office/drawing/2014/main" id="{08F07F64-ED81-A0DB-CD47-F92B711DB4B4}"/>
            </a:ext>
          </a:extLst>
        </xdr:cNvPr>
        <xdr:cNvGrpSpPr/>
      </xdr:nvGrpSpPr>
      <xdr:grpSpPr>
        <a:xfrm>
          <a:off x="8330973" y="953861"/>
          <a:ext cx="8332564" cy="2879951"/>
          <a:chOff x="0" y="1247775"/>
          <a:chExt cx="6121400" cy="3381375"/>
        </a:xfrm>
      </xdr:grpSpPr>
      <xdr:sp macro="" textlink="">
        <xdr:nvSpPr>
          <xdr:cNvPr id="13314" name="Text Box 2">
            <a:extLst>
              <a:ext uri="{FF2B5EF4-FFF2-40B4-BE49-F238E27FC236}">
                <a16:creationId xmlns:a16="http://schemas.microsoft.com/office/drawing/2014/main" id="{9688FD04-EFEF-D92C-DEB5-065A0A5FD44F}"/>
              </a:ext>
            </a:extLst>
          </xdr:cNvPr>
          <xdr:cNvSpPr txBox="1">
            <a:spLocks noChangeArrowheads="1"/>
          </xdr:cNvSpPr>
        </xdr:nvSpPr>
        <xdr:spPr bwMode="auto">
          <a:xfrm>
            <a:off x="238126" y="1502782"/>
            <a:ext cx="5676899" cy="3041614"/>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wrap="square" lIns="91440" tIns="45720" rIns="91440" bIns="45720" anchor="t" upright="1">
            <a:spAutoFit/>
          </a:bodyPr>
          <a:lstStyle/>
          <a:p>
            <a:pPr algn="l" rtl="0">
              <a:defRPr sz="1000"/>
            </a:pPr>
            <a:r>
              <a:rPr lang="fr-FR" sz="1200" b="0" i="0" u="none" strike="noStrike" baseline="0">
                <a:solidFill>
                  <a:srgbClr val="000000"/>
                </a:solidFill>
                <a:latin typeface="+mn-lt"/>
                <a:cs typeface="Calibri"/>
              </a:rPr>
              <a:t>La méthode EMPIRIC d’analyse de la valeur des projets entrepreneuriaux a été élaborée par des experts du pilotage des portefeuilles de projets en environnement complexe pour :</a:t>
            </a:r>
            <a:endParaRPr lang="fr-FR" sz="1100" b="0" i="0" u="none" strike="noStrike" baseline="0">
              <a:solidFill>
                <a:srgbClr val="000000"/>
              </a:solidFill>
              <a:latin typeface="+mn-lt"/>
              <a:cs typeface="Calibri"/>
            </a:endParaRPr>
          </a:p>
          <a:p>
            <a:pPr algn="l" rtl="0">
              <a:defRPr sz="1000"/>
            </a:pPr>
            <a:r>
              <a:rPr lang="fr-FR" sz="1200" b="0" i="0" u="none" strike="noStrike" baseline="0">
                <a:solidFill>
                  <a:srgbClr val="000000"/>
                </a:solidFill>
                <a:latin typeface="+mn-lt"/>
                <a:cs typeface="Calibri"/>
              </a:rPr>
              <a:t>- </a:t>
            </a:r>
            <a:r>
              <a:rPr lang="fr-FR" sz="1200" b="1" i="0" u="none" strike="noStrike" baseline="0">
                <a:solidFill>
                  <a:srgbClr val="000000"/>
                </a:solidFill>
                <a:latin typeface="+mn-lt"/>
                <a:cs typeface="Calibri"/>
              </a:rPr>
              <a:t>éclairer la prise de décision d'investissement </a:t>
            </a:r>
            <a:r>
              <a:rPr lang="fr-FR" sz="1200" b="0" i="0" u="none" strike="noStrike" baseline="0">
                <a:solidFill>
                  <a:srgbClr val="000000"/>
                </a:solidFill>
                <a:latin typeface="+mn-lt"/>
                <a:cs typeface="Calibri"/>
              </a:rPr>
              <a:t>: EMPIRIC, c’est une analyse simplifiée de vos projets sur quatre axes , l'</a:t>
            </a:r>
            <a:r>
              <a:rPr lang="fr-FR" sz="1200" b="1" i="0" u="none" strike="noStrike" baseline="0">
                <a:solidFill>
                  <a:srgbClr val="000000"/>
                </a:solidFill>
                <a:latin typeface="+mn-lt"/>
                <a:cs typeface="Calibri"/>
              </a:rPr>
              <a:t>alignement</a:t>
            </a:r>
            <a:r>
              <a:rPr lang="fr-FR" sz="1200" b="0" i="0" u="none" strike="noStrike" baseline="0">
                <a:solidFill>
                  <a:srgbClr val="000000"/>
                </a:solidFill>
                <a:latin typeface="+mn-lt"/>
                <a:cs typeface="Calibri"/>
              </a:rPr>
              <a:t> sur les valeurs de Flore, la mesure des </a:t>
            </a:r>
            <a:r>
              <a:rPr lang="fr-FR" sz="1200" b="1" i="0" u="none" strike="noStrike" baseline="0">
                <a:solidFill>
                  <a:srgbClr val="000000"/>
                </a:solidFill>
                <a:latin typeface="+mn-lt"/>
                <a:cs typeface="Calibri"/>
              </a:rPr>
              <a:t>l'impact qualitatif</a:t>
            </a:r>
            <a:r>
              <a:rPr lang="fr-FR" sz="1200" b="0" i="0" u="none" strike="noStrike" baseline="0">
                <a:solidFill>
                  <a:srgbClr val="000000"/>
                </a:solidFill>
                <a:latin typeface="+mn-lt"/>
                <a:cs typeface="Calibri"/>
              </a:rPr>
              <a:t>, votre capacité à </a:t>
            </a:r>
            <a:r>
              <a:rPr lang="fr-FR" sz="1200" b="1" i="0" u="none" strike="noStrike" baseline="0">
                <a:solidFill>
                  <a:srgbClr val="000000"/>
                </a:solidFill>
                <a:latin typeface="+mn-lt"/>
                <a:cs typeface="Calibri"/>
              </a:rPr>
              <a:t>piloter la mise en oeuvre</a:t>
            </a:r>
            <a:r>
              <a:rPr lang="fr-FR" sz="1200" b="0" i="0" u="none" strike="noStrike" baseline="0">
                <a:solidFill>
                  <a:srgbClr val="000000"/>
                </a:solidFill>
                <a:latin typeface="+mn-lt"/>
                <a:cs typeface="Calibri"/>
              </a:rPr>
              <a:t>, et la </a:t>
            </a:r>
            <a:r>
              <a:rPr lang="fr-FR" sz="1200" b="1" i="0" u="none" strike="noStrike" baseline="0">
                <a:solidFill>
                  <a:srgbClr val="000000"/>
                </a:solidFill>
                <a:latin typeface="+mn-lt"/>
                <a:cs typeface="Calibri"/>
              </a:rPr>
              <a:t>rentabilité financière</a:t>
            </a:r>
            <a:r>
              <a:rPr lang="fr-FR" sz="1200" b="0" i="0" u="none" strike="noStrike" baseline="0">
                <a:solidFill>
                  <a:srgbClr val="000000"/>
                </a:solidFill>
                <a:latin typeface="+mn-lt"/>
                <a:cs typeface="Calibri"/>
              </a:rPr>
              <a:t> </a:t>
            </a:r>
          </a:p>
          <a:p>
            <a:pPr algn="l" rtl="0">
              <a:defRPr sz="1000"/>
            </a:pPr>
            <a:r>
              <a:rPr lang="fr-FR" sz="1200" b="0" i="0" u="none" strike="noStrike" baseline="0">
                <a:solidFill>
                  <a:srgbClr val="000000"/>
                </a:solidFill>
                <a:latin typeface="+mn-lt"/>
              </a:rPr>
              <a:t>- </a:t>
            </a:r>
            <a:r>
              <a:rPr lang="fr-FR" sz="1200" b="1" i="0" u="none" strike="noStrike" baseline="0">
                <a:solidFill>
                  <a:srgbClr val="000000"/>
                </a:solidFill>
                <a:latin typeface="+mn-lt"/>
                <a:cs typeface="Calibri"/>
              </a:rPr>
              <a:t>permettre aux porteurs de projets de progresser</a:t>
            </a:r>
            <a:r>
              <a:rPr lang="fr-FR" sz="1200" b="0" i="0" u="none" strike="noStrike" baseline="0">
                <a:solidFill>
                  <a:srgbClr val="000000"/>
                </a:solidFill>
                <a:latin typeface="+mn-lt"/>
                <a:cs typeface="Calibri"/>
              </a:rPr>
              <a:t> et d'identifier les zones de faiblesses de leur projet afin de les corriger, grâce à l'auto-évaluation</a:t>
            </a:r>
            <a:endParaRPr lang="fr-FR" sz="1100" b="0" i="0" u="none" strike="noStrike" baseline="0">
              <a:solidFill>
                <a:srgbClr val="000000"/>
              </a:solidFill>
              <a:latin typeface="+mn-lt"/>
              <a:cs typeface="Calibri"/>
            </a:endParaRPr>
          </a:p>
          <a:p>
            <a:pPr algn="l" rtl="0">
              <a:defRPr sz="1000"/>
            </a:pPr>
            <a:r>
              <a:rPr lang="fr-FR" sz="1200" b="0" i="0" u="none" strike="noStrike" baseline="0">
                <a:solidFill>
                  <a:srgbClr val="000000"/>
                </a:solidFill>
                <a:latin typeface="+mn-lt"/>
              </a:rPr>
              <a:t>- </a:t>
            </a:r>
            <a:r>
              <a:rPr lang="fr-FR" sz="1200" b="1" i="0" u="none" strike="noStrike" baseline="0">
                <a:solidFill>
                  <a:srgbClr val="000000"/>
                </a:solidFill>
                <a:latin typeface="+mn-lt"/>
                <a:cs typeface="Calibri"/>
              </a:rPr>
              <a:t>partager le niveau de maturité de votre projet avec les parties prenantes</a:t>
            </a:r>
            <a:r>
              <a:rPr lang="fr-FR" sz="1200" b="0" i="0" u="none" strike="noStrike" baseline="0">
                <a:solidFill>
                  <a:srgbClr val="000000"/>
                </a:solidFill>
                <a:latin typeface="+mn-lt"/>
                <a:cs typeface="Calibri"/>
              </a:rPr>
              <a:t> (associés, salariés, clients, investisseurs) : des décisions cohérentes et transparentes basées sur une analyse rationnelle et partagée, c’est l’élément clé d’un fonctionnement harmonieux des organisations</a:t>
            </a:r>
          </a:p>
          <a:p>
            <a:pPr algn="l" rtl="0">
              <a:defRPr sz="1000"/>
            </a:pPr>
            <a:r>
              <a:rPr lang="fr-FR" sz="1200" b="0" i="0" u="none" strike="noStrike" baseline="0">
                <a:solidFill>
                  <a:srgbClr val="000000"/>
                </a:solidFill>
                <a:latin typeface="+mn-lt"/>
                <a:cs typeface="Calibri"/>
              </a:rPr>
              <a:t>- comparer </a:t>
            </a:r>
            <a:r>
              <a:rPr lang="fr-FR" sz="1200" b="1" i="0" u="none" strike="noStrike" baseline="0">
                <a:solidFill>
                  <a:srgbClr val="000000"/>
                </a:solidFill>
                <a:latin typeface="+mn-lt"/>
                <a:cs typeface="Calibri"/>
              </a:rPr>
              <a:t>différents scénarios de mise en place de votre projet</a:t>
            </a:r>
            <a:r>
              <a:rPr lang="fr-FR" sz="1200" b="0" i="0" u="none" strike="noStrike" baseline="0">
                <a:solidFill>
                  <a:srgbClr val="000000"/>
                </a:solidFill>
                <a:latin typeface="+mn-lt"/>
                <a:cs typeface="Calibri"/>
              </a:rPr>
              <a:t> (rythmes, budget, modèle économique, etc.) </a:t>
            </a:r>
          </a:p>
          <a:p>
            <a:pPr algn="l" rtl="0">
              <a:defRPr sz="1000"/>
            </a:pPr>
            <a:endParaRPr lang="fr-FR" sz="1200" b="0" i="0" u="none" strike="noStrike" baseline="0">
              <a:solidFill>
                <a:srgbClr val="000000"/>
              </a:solidFill>
              <a:latin typeface="+mn-lt"/>
              <a:cs typeface="Calibri"/>
            </a:endParaRPr>
          </a:p>
          <a:p>
            <a:pPr algn="l" rtl="0">
              <a:defRPr sz="1000"/>
            </a:pPr>
            <a:r>
              <a:rPr lang="fr-FR" sz="1600" b="1" i="0" u="none" strike="noStrike" baseline="0">
                <a:solidFill>
                  <a:srgbClr val="000000"/>
                </a:solidFill>
                <a:latin typeface="+mn-lt"/>
                <a:cs typeface="Calibri"/>
              </a:rPr>
              <a:t>Avec EMPIRIC, faîtes mûrir votre projet !</a:t>
            </a:r>
          </a:p>
        </xdr:txBody>
      </xdr:sp>
      <xdr:sp macro="" textlink="">
        <xdr:nvSpPr>
          <xdr:cNvPr id="3" name="AutoShape 3">
            <a:extLst>
              <a:ext uri="{FF2B5EF4-FFF2-40B4-BE49-F238E27FC236}">
                <a16:creationId xmlns:a16="http://schemas.microsoft.com/office/drawing/2014/main" id="{DD887CDC-9D57-21D9-FEAE-E572B146E001}"/>
              </a:ext>
            </a:extLst>
          </xdr:cNvPr>
          <xdr:cNvSpPr>
            <a:spLocks noChangeArrowheads="1"/>
          </xdr:cNvSpPr>
        </xdr:nvSpPr>
        <xdr:spPr bwMode="auto">
          <a:xfrm>
            <a:off x="0" y="1247775"/>
            <a:ext cx="6121400" cy="3381375"/>
          </a:xfrm>
          <a:prstGeom prst="roundRect">
            <a:avLst>
              <a:gd name="adj" fmla="val 16667"/>
            </a:avLst>
          </a:prstGeom>
          <a:noFill/>
          <a:ln w="63500" cmpd="thickThin">
            <a:solidFill>
              <a:srgbClr val="FF7D00"/>
            </a:solidFill>
            <a:round/>
            <a:headEnd/>
            <a:tailEnd/>
          </a:ln>
          <a:effectLst/>
          <a:extLst>
            <a:ext uri="{909E8E84-426E-40DD-AFC4-6F175D3DCCD1}">
              <a14:hiddenFill xmlns:a14="http://schemas.microsoft.com/office/drawing/2010/main">
                <a:solidFill>
                  <a:srgbClr val="FFFFFF"/>
                </a:solidFill>
              </a14:hiddenFill>
            </a:ext>
            <a:ext uri="{AF507438-7753-43E0-B8FC-AC1667EBCBE1}">
              <a14:hiddenEffects xmlns:a14="http://schemas.microsoft.com/office/drawing/2010/main">
                <a:effectLst>
                  <a:outerShdw dist="35921" dir="2700000" algn="ctr" rotWithShape="0">
                    <a:srgbClr val="868686"/>
                  </a:outerShdw>
                </a:effectLst>
              </a14:hiddenEffects>
            </a:ext>
          </a:extLst>
        </xdr:spPr>
        <xdr:txBody>
          <a:bodyPr rot="0" vert="horz" wrap="square" lIns="91440" tIns="45720" rIns="91440" bIns="45720" anchor="t" anchorCtr="0" upright="1">
            <a:noAutofit/>
          </a:bodyPr>
          <a:lstStyle/>
          <a:p>
            <a:endParaRPr lang="fr-FR"/>
          </a:p>
        </xdr:txBody>
      </xdr:sp>
    </xdr:grpSp>
    <xdr:clientData/>
  </xdr:twoCellAnchor>
  <xdr:twoCellAnchor>
    <xdr:from>
      <xdr:col>0</xdr:col>
      <xdr:colOff>133349</xdr:colOff>
      <xdr:row>3</xdr:row>
      <xdr:rowOff>38101</xdr:rowOff>
    </xdr:from>
    <xdr:to>
      <xdr:col>9</xdr:col>
      <xdr:colOff>690562</xdr:colOff>
      <xdr:row>18</xdr:row>
      <xdr:rowOff>119063</xdr:rowOff>
    </xdr:to>
    <xdr:grpSp>
      <xdr:nvGrpSpPr>
        <xdr:cNvPr id="2" name="Groupe 1">
          <a:extLst>
            <a:ext uri="{FF2B5EF4-FFF2-40B4-BE49-F238E27FC236}">
              <a16:creationId xmlns:a16="http://schemas.microsoft.com/office/drawing/2014/main" id="{E034EA55-43B4-7417-EA8C-A9697B4E1955}"/>
            </a:ext>
          </a:extLst>
        </xdr:cNvPr>
        <xdr:cNvGrpSpPr/>
      </xdr:nvGrpSpPr>
      <xdr:grpSpPr>
        <a:xfrm>
          <a:off x="133349" y="868137"/>
          <a:ext cx="7905070" cy="2965676"/>
          <a:chOff x="6429375" y="1238250"/>
          <a:chExt cx="6121400" cy="3381375"/>
        </a:xfrm>
      </xdr:grpSpPr>
      <xdr:sp macro="" textlink="">
        <xdr:nvSpPr>
          <xdr:cNvPr id="6" name="AutoShape 3">
            <a:extLst>
              <a:ext uri="{FF2B5EF4-FFF2-40B4-BE49-F238E27FC236}">
                <a16:creationId xmlns:a16="http://schemas.microsoft.com/office/drawing/2014/main" id="{91EB0896-96B6-46B2-9213-B51D7C6FB0C0}"/>
              </a:ext>
            </a:extLst>
          </xdr:cNvPr>
          <xdr:cNvSpPr>
            <a:spLocks noChangeArrowheads="1"/>
          </xdr:cNvSpPr>
        </xdr:nvSpPr>
        <xdr:spPr bwMode="auto">
          <a:xfrm>
            <a:off x="6429375" y="1238250"/>
            <a:ext cx="6121400" cy="3381375"/>
          </a:xfrm>
          <a:prstGeom prst="roundRect">
            <a:avLst>
              <a:gd name="adj" fmla="val 16667"/>
            </a:avLst>
          </a:prstGeom>
          <a:noFill/>
          <a:ln w="63500" cmpd="thickThin">
            <a:solidFill>
              <a:srgbClr val="FF7D00"/>
            </a:solidFill>
            <a:round/>
            <a:headEnd/>
            <a:tailEnd/>
          </a:ln>
          <a:effectLst/>
          <a:extLst>
            <a:ext uri="{909E8E84-426E-40DD-AFC4-6F175D3DCCD1}">
              <a14:hiddenFill xmlns:a14="http://schemas.microsoft.com/office/drawing/2010/main">
                <a:solidFill>
                  <a:srgbClr val="FFFFFF"/>
                </a:solidFill>
              </a14:hiddenFill>
            </a:ext>
            <a:ext uri="{AF507438-7753-43E0-B8FC-AC1667EBCBE1}">
              <a14:hiddenEffects xmlns:a14="http://schemas.microsoft.com/office/drawing/2010/main">
                <a:effectLst>
                  <a:outerShdw dist="35921" dir="2700000" algn="ctr" rotWithShape="0">
                    <a:srgbClr val="868686"/>
                  </a:outerShdw>
                </a:effectLst>
              </a14:hiddenEffects>
            </a:ext>
          </a:extLst>
        </xdr:spPr>
        <xdr:txBody>
          <a:bodyPr rot="0" vert="horz" wrap="square" lIns="91440" tIns="45720" rIns="91440" bIns="45720" anchor="t" anchorCtr="0" upright="1">
            <a:noAutofit/>
          </a:bodyPr>
          <a:lstStyle/>
          <a:p>
            <a:endParaRPr lang="fr-FR"/>
          </a:p>
        </xdr:txBody>
      </xdr:sp>
      <xdr:sp macro="" textlink="">
        <xdr:nvSpPr>
          <xdr:cNvPr id="7" name="Text Box 2">
            <a:extLst>
              <a:ext uri="{FF2B5EF4-FFF2-40B4-BE49-F238E27FC236}">
                <a16:creationId xmlns:a16="http://schemas.microsoft.com/office/drawing/2014/main" id="{E694D522-E153-4B5F-855B-71604A7002A3}"/>
              </a:ext>
            </a:extLst>
          </xdr:cNvPr>
          <xdr:cNvSpPr txBox="1">
            <a:spLocks noChangeArrowheads="1"/>
          </xdr:cNvSpPr>
        </xdr:nvSpPr>
        <xdr:spPr bwMode="auto">
          <a:xfrm>
            <a:off x="6675466" y="1375508"/>
            <a:ext cx="5676899" cy="3139763"/>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wrap="square" lIns="91440" tIns="45720" rIns="91440" bIns="45720" anchor="t" upright="1">
            <a:spAutoFit/>
          </a:bodyPr>
          <a:lstStyle/>
          <a:p>
            <a:pPr algn="l" rtl="0">
              <a:defRPr sz="1000"/>
            </a:pPr>
            <a:r>
              <a:rPr lang="fr-FR" sz="1600" b="1" i="0" u="none" strike="noStrike" baseline="0">
                <a:solidFill>
                  <a:sysClr val="windowText" lastClr="000000"/>
                </a:solidFill>
                <a:latin typeface="Calibri"/>
                <a:cs typeface="Calibri"/>
              </a:rPr>
              <a:t>Pourquoi EMPIRIC ?</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lang="fr-FR" sz="1000" b="0" i="0" baseline="0">
              <a:solidFill>
                <a:sysClr val="windowText" lastClr="000000"/>
              </a:solidFill>
              <a:effectLst/>
              <a:latin typeface="+mn-lt"/>
              <a:ea typeface="+mn-ea"/>
              <a:cs typeface="+mn-cs"/>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lang="fr-FR" sz="1200" b="0" i="0" baseline="0">
                <a:solidFill>
                  <a:sysClr val="windowText" lastClr="000000"/>
                </a:solidFill>
                <a:effectLst/>
                <a:latin typeface="+mn-lt"/>
                <a:ea typeface="+mn-ea"/>
                <a:cs typeface="+mn-cs"/>
              </a:rPr>
              <a:t>EMPIRIC est la méthode d'Evaluation Multidimensionnelle des Projets pour un Investissement Rationnel d'Intérêt Commun, utilisée par la communauté Flore pour évaluer les projets candidats.</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lang="fr-FR" sz="1200" b="0" i="0" baseline="0">
              <a:solidFill>
                <a:sysClr val="windowText" lastClr="000000"/>
              </a:solidFill>
              <a:effectLst/>
              <a:latin typeface="+mn-lt"/>
              <a:ea typeface="+mn-ea"/>
              <a:cs typeface="+mn-cs"/>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lang="fr-FR" sz="1200" b="0" i="0" baseline="0">
                <a:solidFill>
                  <a:sysClr val="windowText" lastClr="000000"/>
                </a:solidFill>
                <a:effectLst/>
                <a:latin typeface="+mn-lt"/>
                <a:ea typeface="+mn-ea"/>
                <a:cs typeface="+mn-cs"/>
              </a:rPr>
              <a:t>Le monde de l'entreprise se repose habituellement sur un critère simpliste au moment de prendre une décision d'investissement : le retour d'investissement financier des projets. Ce critère fait l'impasse sur l'impact du projet sur la société, sur le monde, sur les citoyens, sur la dynamique économique du territoire où l'entreprise évolue. Il oublie les externalités positives et négatives du projet, et prend mal en compte la capacité de l'organisation à piloter la mise en oeuvre de ce projet sans enchaîner les dérapages financiers et les retards.</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lang="fr-FR" sz="1200" b="0" i="0" baseline="0">
              <a:solidFill>
                <a:sysClr val="windowText" lastClr="000000"/>
              </a:solidFill>
              <a:effectLst/>
              <a:latin typeface="+mn-lt"/>
              <a:ea typeface="+mn-ea"/>
              <a:cs typeface="+mn-cs"/>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lang="fr-FR" sz="1200" b="0" i="0" baseline="0">
                <a:solidFill>
                  <a:sysClr val="windowText" lastClr="000000"/>
                </a:solidFill>
                <a:effectLst/>
                <a:latin typeface="+mn-lt"/>
                <a:ea typeface="+mn-ea"/>
                <a:cs typeface="+mn-cs"/>
              </a:rPr>
              <a:t>Ces critères sont fondamentaux pour la communauté Flore. EMPIRIC constitue donc un outil de partage d'information et de dialogue entre l'entrepreneur et Flore Group, et permet d'affiner la compréhension mutuelle de la situation du projet, de ses besoins et de ses perspectives.</a:t>
            </a:r>
          </a:p>
        </xdr:txBody>
      </xdr:sp>
    </xdr:grpSp>
    <xdr:clientData/>
  </xdr:twoCellAnchor>
  <xdr:twoCellAnchor>
    <xdr:from>
      <xdr:col>0</xdr:col>
      <xdr:colOff>123824</xdr:colOff>
      <xdr:row>20</xdr:row>
      <xdr:rowOff>119064</xdr:rowOff>
    </xdr:from>
    <xdr:to>
      <xdr:col>20</xdr:col>
      <xdr:colOff>309562</xdr:colOff>
      <xdr:row>38</xdr:row>
      <xdr:rowOff>71439</xdr:rowOff>
    </xdr:to>
    <xdr:sp macro="" textlink="">
      <xdr:nvSpPr>
        <xdr:cNvPr id="11" name="AutoShape 3">
          <a:extLst>
            <a:ext uri="{FF2B5EF4-FFF2-40B4-BE49-F238E27FC236}">
              <a16:creationId xmlns:a16="http://schemas.microsoft.com/office/drawing/2014/main" id="{8C0CDEDA-18BE-4F2D-5C37-6D6679168C64}"/>
            </a:ext>
          </a:extLst>
        </xdr:cNvPr>
        <xdr:cNvSpPr>
          <a:spLocks noChangeArrowheads="1"/>
        </xdr:cNvSpPr>
      </xdr:nvSpPr>
      <xdr:spPr bwMode="auto">
        <a:xfrm>
          <a:off x="123824" y="4167189"/>
          <a:ext cx="16378238" cy="3381375"/>
        </a:xfrm>
        <a:prstGeom prst="roundRect">
          <a:avLst>
            <a:gd name="adj" fmla="val 16667"/>
          </a:avLst>
        </a:prstGeom>
        <a:noFill/>
        <a:ln w="63500" cmpd="thickThin">
          <a:solidFill>
            <a:srgbClr val="FF7D00"/>
          </a:solidFill>
          <a:round/>
          <a:headEnd/>
          <a:tailEnd/>
        </a:ln>
        <a:effectLst/>
        <a:extLst>
          <a:ext uri="{909E8E84-426E-40DD-AFC4-6F175D3DCCD1}">
            <a14:hiddenFill xmlns:a14="http://schemas.microsoft.com/office/drawing/2010/main">
              <a:solidFill>
                <a:srgbClr val="FFFFFF"/>
              </a:solidFill>
            </a14:hiddenFill>
          </a:ext>
          <a:ext uri="{AF507438-7753-43E0-B8FC-AC1667EBCBE1}">
            <a14:hiddenEffects xmlns:a14="http://schemas.microsoft.com/office/drawing/2010/main">
              <a:effectLst>
                <a:outerShdw dist="35921" dir="2700000" algn="ctr" rotWithShape="0">
                  <a:srgbClr val="868686"/>
                </a:outerShdw>
              </a:effectLst>
            </a14:hiddenEffects>
          </a:ext>
        </a:extLst>
      </xdr:spPr>
      <xdr:txBody>
        <a:bodyPr rot="0" vert="horz" wrap="square" lIns="91440" tIns="45720" rIns="91440" bIns="45720" anchor="t" anchorCtr="0" upright="1">
          <a:noAutofit/>
        </a:bodyPr>
        <a:lstStyle/>
        <a:p>
          <a:endParaRPr lang="fr-FR"/>
        </a:p>
      </xdr:txBody>
    </xdr:sp>
    <xdr:clientData/>
  </xdr:twoCellAnchor>
  <xdr:twoCellAnchor>
    <xdr:from>
      <xdr:col>2</xdr:col>
      <xdr:colOff>180977</xdr:colOff>
      <xdr:row>37</xdr:row>
      <xdr:rowOff>95249</xdr:rowOff>
    </xdr:from>
    <xdr:to>
      <xdr:col>4</xdr:col>
      <xdr:colOff>47625</xdr:colOff>
      <xdr:row>39</xdr:row>
      <xdr:rowOff>38101</xdr:rowOff>
    </xdr:to>
    <xdr:sp macro="" textlink="">
      <xdr:nvSpPr>
        <xdr:cNvPr id="12" name="Text Box 2">
          <a:extLst>
            <a:ext uri="{FF2B5EF4-FFF2-40B4-BE49-F238E27FC236}">
              <a16:creationId xmlns:a16="http://schemas.microsoft.com/office/drawing/2014/main" id="{06302EFE-7C07-061A-CCA6-001EA26747BD}"/>
            </a:ext>
          </a:extLst>
        </xdr:cNvPr>
        <xdr:cNvSpPr txBox="1">
          <a:spLocks noChangeArrowheads="1"/>
        </xdr:cNvSpPr>
      </xdr:nvSpPr>
      <xdr:spPr bwMode="auto">
        <a:xfrm>
          <a:off x="1704977" y="7410449"/>
          <a:ext cx="1390648" cy="323852"/>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wrap="square" lIns="91440" tIns="45720" rIns="91440" bIns="45720" anchor="t" upright="1">
          <a:noAutofit/>
        </a:bodyPr>
        <a:lstStyle/>
        <a:p>
          <a:pPr marL="0" marR="0" lvl="0" indent="0" algn="l" defTabSz="914400" rtl="0" eaLnBrk="1" fontAlgn="auto" latinLnBrk="0" hangingPunct="1">
            <a:lnSpc>
              <a:spcPct val="100000"/>
            </a:lnSpc>
            <a:spcBef>
              <a:spcPts val="0"/>
            </a:spcBef>
            <a:spcAft>
              <a:spcPts val="0"/>
            </a:spcAft>
            <a:buClrTx/>
            <a:buSzTx/>
            <a:buFontTx/>
            <a:buNone/>
            <a:tabLst/>
            <a:defRPr sz="1000"/>
          </a:pPr>
          <a:r>
            <a:rPr lang="fr-FR" sz="1200" b="0" i="0" baseline="0">
              <a:effectLst/>
              <a:latin typeface="+mn-lt"/>
              <a:ea typeface="+mn-ea"/>
              <a:cs typeface="+mn-cs"/>
            </a:rPr>
            <a:t>Radar Empiric</a:t>
          </a:r>
        </a:p>
      </xdr:txBody>
    </xdr:sp>
    <xdr:clientData/>
  </xdr:twoCellAnchor>
  <xdr:twoCellAnchor editAs="oneCell">
    <xdr:from>
      <xdr:col>9</xdr:col>
      <xdr:colOff>126047</xdr:colOff>
      <xdr:row>21</xdr:row>
      <xdr:rowOff>86846</xdr:rowOff>
    </xdr:from>
    <xdr:to>
      <xdr:col>19</xdr:col>
      <xdr:colOff>58690</xdr:colOff>
      <xdr:row>37</xdr:row>
      <xdr:rowOff>67235</xdr:rowOff>
    </xdr:to>
    <xdr:pic>
      <xdr:nvPicPr>
        <xdr:cNvPr id="14" name="Image 13">
          <a:extLst>
            <a:ext uri="{FF2B5EF4-FFF2-40B4-BE49-F238E27FC236}">
              <a16:creationId xmlns:a16="http://schemas.microsoft.com/office/drawing/2014/main" id="{F4250B25-A69A-544D-062A-A961B451306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l="1085" t="2393" r="1085" b="11005"/>
        <a:stretch>
          <a:fillRect/>
        </a:stretch>
      </xdr:blipFill>
      <xdr:spPr bwMode="auto">
        <a:xfrm>
          <a:off x="7488312" y="4356287"/>
          <a:ext cx="8112937" cy="3028389"/>
        </a:xfrm>
        <a:prstGeom prst="rect">
          <a:avLst/>
        </a:prstGeom>
        <a:noFill/>
        <a:ln w="19050">
          <a:solidFill>
            <a:schemeClr val="accent1"/>
          </a:solidFill>
        </a:ln>
      </xdr:spPr>
    </xdr:pic>
    <xdr:clientData/>
  </xdr:twoCellAnchor>
  <xdr:twoCellAnchor>
    <xdr:from>
      <xdr:col>10</xdr:col>
      <xdr:colOff>337859</xdr:colOff>
      <xdr:row>37</xdr:row>
      <xdr:rowOff>126626</xdr:rowOff>
    </xdr:from>
    <xdr:to>
      <xdr:col>13</xdr:col>
      <xdr:colOff>78441</xdr:colOff>
      <xdr:row>39</xdr:row>
      <xdr:rowOff>69478</xdr:rowOff>
    </xdr:to>
    <xdr:sp macro="" textlink="">
      <xdr:nvSpPr>
        <xdr:cNvPr id="15" name="Text Box 2">
          <a:extLst>
            <a:ext uri="{FF2B5EF4-FFF2-40B4-BE49-F238E27FC236}">
              <a16:creationId xmlns:a16="http://schemas.microsoft.com/office/drawing/2014/main" id="{D5DC497E-2C3B-4451-81CE-145F1CCC99F3}"/>
            </a:ext>
          </a:extLst>
        </xdr:cNvPr>
        <xdr:cNvSpPr txBox="1">
          <a:spLocks noChangeArrowheads="1"/>
        </xdr:cNvSpPr>
      </xdr:nvSpPr>
      <xdr:spPr bwMode="auto">
        <a:xfrm>
          <a:off x="7957859" y="7444067"/>
          <a:ext cx="2026582" cy="323852"/>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wrap="square" lIns="91440" tIns="45720" rIns="91440" bIns="45720" anchor="t" upright="1">
          <a:noAutofit/>
        </a:bodyPr>
        <a:lstStyle/>
        <a:p>
          <a:pPr marL="0" marR="0" lvl="0" indent="0" algn="l" defTabSz="914400" rtl="0" eaLnBrk="1" fontAlgn="auto" latinLnBrk="0" hangingPunct="1">
            <a:lnSpc>
              <a:spcPct val="100000"/>
            </a:lnSpc>
            <a:spcBef>
              <a:spcPts val="0"/>
            </a:spcBef>
            <a:spcAft>
              <a:spcPts val="0"/>
            </a:spcAft>
            <a:buClrTx/>
            <a:buSzTx/>
            <a:buFontTx/>
            <a:buNone/>
            <a:tabLst/>
            <a:defRPr sz="1000"/>
          </a:pPr>
          <a:r>
            <a:rPr lang="fr-FR" sz="1200" b="0" i="0" baseline="0">
              <a:effectLst/>
              <a:latin typeface="+mn-lt"/>
              <a:ea typeface="+mn-ea"/>
              <a:cs typeface="+mn-cs"/>
            </a:rPr>
            <a:t>Scénarios financiers</a:t>
          </a:r>
        </a:p>
      </xdr:txBody>
    </xdr:sp>
    <xdr:clientData/>
  </xdr:twoCellAnchor>
  <xdr:twoCellAnchor>
    <xdr:from>
      <xdr:col>0</xdr:col>
      <xdr:colOff>141754</xdr:colOff>
      <xdr:row>41</xdr:row>
      <xdr:rowOff>50152</xdr:rowOff>
    </xdr:from>
    <xdr:to>
      <xdr:col>20</xdr:col>
      <xdr:colOff>309562</xdr:colOff>
      <xdr:row>59</xdr:row>
      <xdr:rowOff>2527</xdr:rowOff>
    </xdr:to>
    <xdr:sp macro="" textlink="">
      <xdr:nvSpPr>
        <xdr:cNvPr id="16" name="AutoShape 3">
          <a:extLst>
            <a:ext uri="{FF2B5EF4-FFF2-40B4-BE49-F238E27FC236}">
              <a16:creationId xmlns:a16="http://schemas.microsoft.com/office/drawing/2014/main" id="{3D2F7EBC-43D3-4E3D-B257-FA0A029EC809}"/>
            </a:ext>
          </a:extLst>
        </xdr:cNvPr>
        <xdr:cNvSpPr>
          <a:spLocks noChangeArrowheads="1"/>
        </xdr:cNvSpPr>
      </xdr:nvSpPr>
      <xdr:spPr bwMode="auto">
        <a:xfrm>
          <a:off x="141754" y="8098777"/>
          <a:ext cx="16360308" cy="3381375"/>
        </a:xfrm>
        <a:prstGeom prst="roundRect">
          <a:avLst>
            <a:gd name="adj" fmla="val 16667"/>
          </a:avLst>
        </a:prstGeom>
        <a:noFill/>
        <a:ln w="63500" cmpd="thickThin">
          <a:solidFill>
            <a:srgbClr val="FF7D00"/>
          </a:solidFill>
          <a:round/>
          <a:headEnd/>
          <a:tailEnd/>
        </a:ln>
        <a:effectLst/>
        <a:extLst>
          <a:ext uri="{909E8E84-426E-40DD-AFC4-6F175D3DCCD1}">
            <a14:hiddenFill xmlns:a14="http://schemas.microsoft.com/office/drawing/2010/main">
              <a:solidFill>
                <a:srgbClr val="FFFFFF"/>
              </a:solidFill>
            </a14:hiddenFill>
          </a:ext>
          <a:ext uri="{AF507438-7753-43E0-B8FC-AC1667EBCBE1}">
            <a14:hiddenEffects xmlns:a14="http://schemas.microsoft.com/office/drawing/2010/main">
              <a:effectLst>
                <a:outerShdw dist="35921" dir="2700000" algn="ctr" rotWithShape="0">
                  <a:srgbClr val="868686"/>
                </a:outerShdw>
              </a:effectLst>
            </a14:hiddenEffects>
          </a:ext>
        </a:extLst>
      </xdr:spPr>
      <xdr:txBody>
        <a:bodyPr rot="0" vert="horz" wrap="square" lIns="91440" tIns="45720" rIns="91440" bIns="45720" anchor="t" anchorCtr="0" upright="1">
          <a:noAutofit/>
        </a:bodyPr>
        <a:lstStyle/>
        <a:p>
          <a:endParaRPr lang="fr-FR"/>
        </a:p>
      </xdr:txBody>
    </xdr:sp>
    <xdr:clientData/>
  </xdr:twoCellAnchor>
  <xdr:twoCellAnchor>
    <xdr:from>
      <xdr:col>0</xdr:col>
      <xdr:colOff>470646</xdr:colOff>
      <xdr:row>42</xdr:row>
      <xdr:rowOff>113744</xdr:rowOff>
    </xdr:from>
    <xdr:to>
      <xdr:col>20</xdr:col>
      <xdr:colOff>23811</xdr:colOff>
      <xdr:row>58</xdr:row>
      <xdr:rowOff>64439</xdr:rowOff>
    </xdr:to>
    <xdr:sp macro="" textlink="">
      <xdr:nvSpPr>
        <xdr:cNvPr id="18" name="Text Box 2">
          <a:extLst>
            <a:ext uri="{FF2B5EF4-FFF2-40B4-BE49-F238E27FC236}">
              <a16:creationId xmlns:a16="http://schemas.microsoft.com/office/drawing/2014/main" id="{D2913225-AAF5-45D0-87A9-D56B16AF365F}"/>
            </a:ext>
          </a:extLst>
        </xdr:cNvPr>
        <xdr:cNvSpPr txBox="1">
          <a:spLocks noChangeArrowheads="1"/>
        </xdr:cNvSpPr>
      </xdr:nvSpPr>
      <xdr:spPr bwMode="auto">
        <a:xfrm>
          <a:off x="470646" y="8352869"/>
          <a:ext cx="15745665" cy="2998695"/>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wrap="square" lIns="91440" tIns="45720" rIns="91440" bIns="45720" anchor="t" upright="1">
          <a:noAutofit/>
        </a:bodyPr>
        <a:lstStyle/>
        <a:p>
          <a:pPr marL="0" marR="0" lvl="0" indent="0" defTabSz="914400" rtl="0" eaLnBrk="1" fontAlgn="auto" latinLnBrk="0" hangingPunct="1">
            <a:lnSpc>
              <a:spcPct val="100000"/>
            </a:lnSpc>
            <a:spcBef>
              <a:spcPts val="0"/>
            </a:spcBef>
            <a:spcAft>
              <a:spcPts val="0"/>
            </a:spcAft>
            <a:buClrTx/>
            <a:buSzTx/>
            <a:buFontTx/>
            <a:buNone/>
            <a:tabLst/>
            <a:defRPr/>
          </a:pPr>
          <a:r>
            <a:rPr lang="fr-FR" sz="1600" b="1" i="0" baseline="0">
              <a:effectLst/>
              <a:latin typeface="+mn-lt"/>
              <a:ea typeface="+mn-ea"/>
              <a:cs typeface="+mn-cs"/>
            </a:rPr>
            <a:t>Remplir la matrice EMPIRIC</a:t>
          </a:r>
          <a:endParaRPr lang="fr-FR" sz="1600">
            <a:effectLst/>
          </a:endParaRPr>
        </a:p>
        <a:p>
          <a:endParaRPr lang="fr-FR" sz="1200" b="1">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fr-FR" sz="1200" b="1">
              <a:effectLst/>
              <a:latin typeface="+mn-lt"/>
              <a:ea typeface="+mn-ea"/>
              <a:cs typeface="+mn-cs"/>
            </a:rPr>
            <a:t>Onglet Synthèse </a:t>
          </a:r>
          <a:r>
            <a:rPr lang="fr-FR" sz="1200">
              <a:effectLst/>
              <a:latin typeface="+mn-lt"/>
              <a:ea typeface="+mn-ea"/>
              <a:cs typeface="+mn-cs"/>
            </a:rPr>
            <a:t>: les</a:t>
          </a:r>
          <a:r>
            <a:rPr lang="fr-FR" sz="1200" baseline="0">
              <a:effectLst/>
              <a:latin typeface="+mn-lt"/>
              <a:ea typeface="+mn-ea"/>
              <a:cs typeface="+mn-cs"/>
            </a:rPr>
            <a:t> informations génériques du projet sont remplies dans cet onglet. Les résultats de l'évaluation (radar EMPIRIC) sont disponibles dans cet onglet.</a:t>
          </a:r>
          <a:endParaRPr lang="fr-FR" sz="1200" b="0">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fr-FR" sz="1200" b="1">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fr-FR" sz="1200" b="1">
              <a:effectLst/>
              <a:latin typeface="+mn-lt"/>
              <a:ea typeface="+mn-ea"/>
              <a:cs typeface="+mn-cs"/>
            </a:rPr>
            <a:t>Onglet Alignement</a:t>
          </a:r>
          <a:r>
            <a:rPr lang="fr-FR" sz="1200">
              <a:effectLst/>
              <a:latin typeface="+mn-lt"/>
              <a:ea typeface="+mn-ea"/>
              <a:cs typeface="+mn-cs"/>
            </a:rPr>
            <a:t> : cet onglet vise à apprécier l'intérêt stratégique du projet au regard des  missions et objectifs de la communauté Flore. L’évaluation de  l'alignement prend </a:t>
          </a:r>
          <a:r>
            <a:rPr lang="fr-FR" sz="1200" baseline="0">
              <a:effectLst/>
              <a:latin typeface="+mn-lt"/>
              <a:ea typeface="+mn-ea"/>
              <a:cs typeface="+mn-cs"/>
            </a:rPr>
            <a:t> également e</a:t>
          </a:r>
          <a:r>
            <a:rPr lang="fr-FR" sz="1200">
              <a:effectLst/>
              <a:latin typeface="+mn-lt"/>
              <a:ea typeface="+mn-ea"/>
              <a:cs typeface="+mn-cs"/>
            </a:rPr>
            <a:t>n compte l’existence d'un portage politique</a:t>
          </a:r>
          <a:r>
            <a:rPr lang="fr-FR" sz="1200" baseline="0">
              <a:effectLst/>
              <a:latin typeface="+mn-lt"/>
              <a:ea typeface="+mn-ea"/>
              <a:cs typeface="+mn-cs"/>
            </a:rPr>
            <a:t> , l'identification d'un irritant concret à résoudre, et </a:t>
          </a:r>
          <a:r>
            <a:rPr lang="fr-FR" sz="1200">
              <a:effectLst/>
              <a:latin typeface="+mn-lt"/>
              <a:ea typeface="+mn-ea"/>
              <a:cs typeface="+mn-cs"/>
            </a:rPr>
            <a:t>le risque à ne rien faire.</a:t>
          </a:r>
        </a:p>
        <a:p>
          <a:endParaRPr lang="fr-FR" sz="1200">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fr-FR" sz="1200" b="1">
              <a:effectLst/>
              <a:latin typeface="+mn-lt"/>
              <a:ea typeface="+mn-ea"/>
              <a:cs typeface="+mn-cs"/>
            </a:rPr>
            <a:t>Onglet Impact :</a:t>
          </a:r>
          <a:r>
            <a:rPr lang="fr-FR" sz="1200">
              <a:effectLst/>
              <a:latin typeface="+mn-lt"/>
              <a:ea typeface="+mn-ea"/>
              <a:cs typeface="+mn-cs"/>
            </a:rPr>
            <a:t> cet onglet évalue l'impact du projet sur </a:t>
          </a:r>
          <a:r>
            <a:rPr lang="fr-FR" sz="1200" baseline="0">
              <a:effectLst/>
              <a:latin typeface="+mn-lt"/>
              <a:ea typeface="+mn-ea"/>
              <a:cs typeface="+mn-cs"/>
            </a:rPr>
            <a:t>la société </a:t>
          </a:r>
          <a:r>
            <a:rPr lang="fr-FR" sz="1200">
              <a:effectLst/>
              <a:latin typeface="+mn-lt"/>
              <a:ea typeface="+mn-ea"/>
              <a:cs typeface="+mn-cs"/>
            </a:rPr>
            <a:t>.</a:t>
          </a:r>
        </a:p>
        <a:p>
          <a:pPr marL="0" marR="0" lvl="0" indent="0" defTabSz="914400" eaLnBrk="1" fontAlgn="auto" latinLnBrk="0" hangingPunct="1">
            <a:lnSpc>
              <a:spcPct val="100000"/>
            </a:lnSpc>
            <a:spcBef>
              <a:spcPts val="0"/>
            </a:spcBef>
            <a:spcAft>
              <a:spcPts val="0"/>
            </a:spcAft>
            <a:buClrTx/>
            <a:buSzTx/>
            <a:buFontTx/>
            <a:buNone/>
            <a:tabLst/>
            <a:defRPr/>
          </a:pPr>
          <a:endParaRPr lang="fr-FR" sz="1200">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fr-FR" sz="1200" b="1">
              <a:effectLst/>
              <a:latin typeface="+mn-lt"/>
              <a:ea typeface="+mn-ea"/>
              <a:cs typeface="+mn-cs"/>
            </a:rPr>
            <a:t>Onglet Pilotage :</a:t>
          </a:r>
          <a:r>
            <a:rPr lang="fr-FR" sz="1200">
              <a:effectLst/>
              <a:latin typeface="+mn-lt"/>
              <a:ea typeface="+mn-ea"/>
              <a:cs typeface="+mn-cs"/>
            </a:rPr>
            <a:t> cet onglet mesure la capacité de l'entrepreneur</a:t>
          </a:r>
          <a:r>
            <a:rPr lang="fr-FR" sz="1200" baseline="0">
              <a:effectLst/>
              <a:latin typeface="+mn-lt"/>
              <a:ea typeface="+mn-ea"/>
              <a:cs typeface="+mn-cs"/>
            </a:rPr>
            <a:t> </a:t>
          </a:r>
          <a:r>
            <a:rPr lang="fr-FR" sz="1200">
              <a:effectLst/>
              <a:latin typeface="+mn-lt"/>
              <a:ea typeface="+mn-ea"/>
              <a:cs typeface="+mn-cs"/>
            </a:rPr>
            <a:t>et de son équipe à concevoir, mettre en oeuvre et déployer le projet</a:t>
          </a:r>
        </a:p>
        <a:p>
          <a:pPr marL="0" marR="0" lvl="0" indent="0" defTabSz="914400" eaLnBrk="1" fontAlgn="auto" latinLnBrk="0" hangingPunct="1">
            <a:lnSpc>
              <a:spcPct val="100000"/>
            </a:lnSpc>
            <a:spcBef>
              <a:spcPts val="0"/>
            </a:spcBef>
            <a:spcAft>
              <a:spcPts val="0"/>
            </a:spcAft>
            <a:buClrTx/>
            <a:buSzTx/>
            <a:buFontTx/>
            <a:buNone/>
            <a:tabLst/>
            <a:defRPr/>
          </a:pPr>
          <a:endParaRPr lang="fr-FR" sz="1200">
            <a:effectLst/>
            <a:latin typeface="+mn-lt"/>
            <a:ea typeface="+mn-ea"/>
            <a:cs typeface="+mn-cs"/>
          </a:endParaRPr>
        </a:p>
        <a:p>
          <a:r>
            <a:rPr lang="fr-FR" sz="1200" b="1">
              <a:effectLst/>
              <a:latin typeface="+mn-lt"/>
              <a:ea typeface="+mn-ea"/>
              <a:cs typeface="+mn-cs"/>
            </a:rPr>
            <a:t>Onglet Rentabilité :</a:t>
          </a:r>
          <a:r>
            <a:rPr lang="fr-FR" sz="1200">
              <a:effectLst/>
              <a:latin typeface="+mn-lt"/>
              <a:ea typeface="+mn-ea"/>
              <a:cs typeface="+mn-cs"/>
            </a:rPr>
            <a:t> l’onglet Finances (saisie) répertorie les gains financiers escomptés</a:t>
          </a:r>
          <a:r>
            <a:rPr lang="fr-FR" sz="1200" baseline="0">
              <a:effectLst/>
              <a:latin typeface="+mn-lt"/>
              <a:ea typeface="+mn-ea"/>
              <a:cs typeface="+mn-cs"/>
            </a:rPr>
            <a:t> </a:t>
          </a:r>
          <a:r>
            <a:rPr lang="fr-FR" sz="1200">
              <a:effectLst/>
              <a:latin typeface="+mn-lt"/>
              <a:ea typeface="+mn-ea"/>
              <a:cs typeface="+mn-cs"/>
            </a:rPr>
            <a:t>ainsi que les coûts (liés à la  confection</a:t>
          </a:r>
          <a:r>
            <a:rPr lang="fr-FR" sz="1200" baseline="0">
              <a:effectLst/>
              <a:latin typeface="+mn-lt"/>
              <a:ea typeface="+mn-ea"/>
              <a:cs typeface="+mn-cs"/>
            </a:rPr>
            <a:t> </a:t>
          </a:r>
          <a:r>
            <a:rPr lang="fr-FR" sz="1200">
              <a:effectLst/>
              <a:latin typeface="+mn-lt"/>
              <a:ea typeface="+mn-ea"/>
              <a:cs typeface="+mn-cs"/>
            </a:rPr>
            <a:t>du projet et</a:t>
          </a:r>
          <a:r>
            <a:rPr lang="fr-FR" sz="1200" baseline="0">
              <a:effectLst/>
              <a:latin typeface="+mn-lt"/>
              <a:ea typeface="+mn-ea"/>
              <a:cs typeface="+mn-cs"/>
            </a:rPr>
            <a:t> à son fonctionnement courant</a:t>
          </a:r>
          <a:r>
            <a:rPr lang="fr-FR" sz="1200">
              <a:effectLst/>
              <a:latin typeface="+mn-lt"/>
              <a:ea typeface="+mn-ea"/>
              <a:cs typeface="+mn-cs"/>
            </a:rPr>
            <a:t>). Les recettes de vente sont évaluées, de même que les économies interne éventuelles engendrées</a:t>
          </a:r>
          <a:r>
            <a:rPr lang="fr-FR" sz="1200" baseline="0">
              <a:effectLst/>
              <a:latin typeface="+mn-lt"/>
              <a:ea typeface="+mn-ea"/>
              <a:cs typeface="+mn-cs"/>
            </a:rPr>
            <a:t> par le projet (en </a:t>
          </a:r>
          <a:r>
            <a:rPr lang="fr-FR" sz="1200">
              <a:effectLst/>
              <a:latin typeface="+mn-lt"/>
              <a:ea typeface="+mn-ea"/>
              <a:cs typeface="+mn-cs"/>
            </a:rPr>
            <a:t>ETP).</a:t>
          </a:r>
          <a:r>
            <a:rPr lang="fr-FR" sz="1200" baseline="0">
              <a:effectLst/>
              <a:latin typeface="+mn-lt"/>
              <a:ea typeface="+mn-ea"/>
              <a:cs typeface="+mn-cs"/>
            </a:rPr>
            <a:t> </a:t>
          </a:r>
          <a:r>
            <a:rPr lang="fr-FR" sz="1200">
              <a:effectLst/>
              <a:latin typeface="+mn-lt"/>
              <a:ea typeface="+mn-ea"/>
              <a:cs typeface="+mn-cs"/>
            </a:rPr>
            <a:t>L’onglet Rentabilité présente les gains dans le temps sous forme graphique. La note de rentabilité figurant sur le diagramme de synthèse est inversement proportionnelle au délai de retour sur investissement du projet. Un projet dont le délai de retour est supérieur à 6 ans est considéré comme non viable.</a:t>
          </a:r>
        </a:p>
      </xdr:txBody>
    </xdr:sp>
    <xdr:clientData/>
  </xdr:twoCellAnchor>
  <xdr:twoCellAnchor editAs="oneCell">
    <xdr:from>
      <xdr:col>6</xdr:col>
      <xdr:colOff>285750</xdr:colOff>
      <xdr:row>26</xdr:row>
      <xdr:rowOff>64944</xdr:rowOff>
    </xdr:from>
    <xdr:to>
      <xdr:col>8</xdr:col>
      <xdr:colOff>386877</xdr:colOff>
      <xdr:row>32</xdr:row>
      <xdr:rowOff>188244</xdr:rowOff>
    </xdr:to>
    <xdr:pic>
      <xdr:nvPicPr>
        <xdr:cNvPr id="9" name="Image 8">
          <a:extLst>
            <a:ext uri="{FF2B5EF4-FFF2-40B4-BE49-F238E27FC236}">
              <a16:creationId xmlns:a16="http://schemas.microsoft.com/office/drawing/2014/main" id="{411997B9-78D6-E87C-A39D-2E1072C6C13E}"/>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5169477" y="5295035"/>
          <a:ext cx="1729036" cy="1266300"/>
        </a:xfrm>
        <a:prstGeom prst="rect">
          <a:avLst/>
        </a:prstGeom>
      </xdr:spPr>
    </xdr:pic>
    <xdr:clientData/>
  </xdr:twoCellAnchor>
  <xdr:twoCellAnchor editAs="oneCell">
    <xdr:from>
      <xdr:col>0</xdr:col>
      <xdr:colOff>773206</xdr:colOff>
      <xdr:row>21</xdr:row>
      <xdr:rowOff>78442</xdr:rowOff>
    </xdr:from>
    <xdr:to>
      <xdr:col>5</xdr:col>
      <xdr:colOff>511679</xdr:colOff>
      <xdr:row>37</xdr:row>
      <xdr:rowOff>36030</xdr:rowOff>
    </xdr:to>
    <xdr:pic>
      <xdr:nvPicPr>
        <xdr:cNvPr id="10" name="Image 9">
          <a:extLst>
            <a:ext uri="{FF2B5EF4-FFF2-40B4-BE49-F238E27FC236}">
              <a16:creationId xmlns:a16="http://schemas.microsoft.com/office/drawing/2014/main" id="{D0DCBB36-10F3-06FC-A2B5-5E56321C6201}"/>
            </a:ext>
          </a:extLst>
        </xdr:cNvPr>
        <xdr:cNvPicPr>
          <a:picLocks noChangeAspect="1"/>
        </xdr:cNvPicPr>
      </xdr:nvPicPr>
      <xdr:blipFill>
        <a:blip xmlns:r="http://schemas.openxmlformats.org/officeDocument/2006/relationships" r:embed="rId3"/>
        <a:stretch>
          <a:fillRect/>
        </a:stretch>
      </xdr:blipFill>
      <xdr:spPr>
        <a:xfrm>
          <a:off x="773206" y="4347883"/>
          <a:ext cx="3828620" cy="3005588"/>
        </a:xfrm>
        <a:prstGeom prst="rect">
          <a:avLst/>
        </a:prstGeom>
        <a:ln>
          <a:solidFill>
            <a:schemeClr val="accent1"/>
          </a:solid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619540</xdr:colOff>
      <xdr:row>16</xdr:row>
      <xdr:rowOff>159441</xdr:rowOff>
    </xdr:from>
    <xdr:to>
      <xdr:col>0</xdr:col>
      <xdr:colOff>1787387</xdr:colOff>
      <xdr:row>22</xdr:row>
      <xdr:rowOff>189479</xdr:rowOff>
    </xdr:to>
    <xdr:pic>
      <xdr:nvPicPr>
        <xdr:cNvPr id="2" name="Image 1">
          <a:extLst>
            <a:ext uri="{FF2B5EF4-FFF2-40B4-BE49-F238E27FC236}">
              <a16:creationId xmlns:a16="http://schemas.microsoft.com/office/drawing/2014/main" id="{C886644B-A3A4-4F33-A9BE-65849E49436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619540" y="3817041"/>
          <a:ext cx="1167847" cy="1173038"/>
        </a:xfrm>
        <a:prstGeom prst="rect">
          <a:avLst/>
        </a:prstGeom>
      </xdr:spPr>
    </xdr:pic>
    <xdr:clientData/>
  </xdr:twoCellAnchor>
  <xdr:twoCellAnchor>
    <xdr:from>
      <xdr:col>1</xdr:col>
      <xdr:colOff>285750</xdr:colOff>
      <xdr:row>8</xdr:row>
      <xdr:rowOff>142875</xdr:rowOff>
    </xdr:from>
    <xdr:to>
      <xdr:col>4</xdr:col>
      <xdr:colOff>466725</xdr:colOff>
      <xdr:row>25</xdr:row>
      <xdr:rowOff>38100</xdr:rowOff>
    </xdr:to>
    <xdr:graphicFrame macro="">
      <xdr:nvGraphicFramePr>
        <xdr:cNvPr id="3" name="Graphique 1">
          <a:extLst>
            <a:ext uri="{FF2B5EF4-FFF2-40B4-BE49-F238E27FC236}">
              <a16:creationId xmlns:a16="http://schemas.microsoft.com/office/drawing/2014/main" id="{00D6507C-251D-4E03-991F-4E6248564A0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1</xdr:col>
      <xdr:colOff>752475</xdr:colOff>
      <xdr:row>19</xdr:row>
      <xdr:rowOff>9525</xdr:rowOff>
    </xdr:from>
    <xdr:to>
      <xdr:col>12</xdr:col>
      <xdr:colOff>190500</xdr:colOff>
      <xdr:row>45</xdr:row>
      <xdr:rowOff>133350</xdr:rowOff>
    </xdr:to>
    <xdr:graphicFrame macro="">
      <xdr:nvGraphicFramePr>
        <xdr:cNvPr id="3181" name="Chart 1">
          <a:extLst>
            <a:ext uri="{FF2B5EF4-FFF2-40B4-BE49-F238E27FC236}">
              <a16:creationId xmlns:a16="http://schemas.microsoft.com/office/drawing/2014/main" id="{D59E228D-E1E1-D7E5-B53F-1BF9DEE4026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vmlDrawing" Target="../drawings/vmlDrawing3.vml"/><Relationship Id="rId1" Type="http://schemas.openxmlformats.org/officeDocument/2006/relationships/printerSettings" Target="../printerSettings/printerSettings3.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vmlDrawing" Target="../drawings/vmlDrawing5.vml"/><Relationship Id="rId1" Type="http://schemas.openxmlformats.org/officeDocument/2006/relationships/printerSettings" Target="../printerSettings/printerSettings4.bin"/><Relationship Id="rId4" Type="http://schemas.openxmlformats.org/officeDocument/2006/relationships/comments" Target="../comments2.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vmlDrawing" Target="../drawings/vmlDrawing7.vml"/><Relationship Id="rId1" Type="http://schemas.openxmlformats.org/officeDocument/2006/relationships/printerSettings" Target="../printerSettings/printerSettings5.bin"/><Relationship Id="rId4" Type="http://schemas.openxmlformats.org/officeDocument/2006/relationships/comments" Target="../comments3.x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10.vml"/><Relationship Id="rId2" Type="http://schemas.openxmlformats.org/officeDocument/2006/relationships/vmlDrawing" Target="../drawings/vmlDrawing9.vml"/><Relationship Id="rId1" Type="http://schemas.openxmlformats.org/officeDocument/2006/relationships/printerSettings" Target="../printerSettings/printerSettings6.bin"/><Relationship Id="rId4" Type="http://schemas.openxmlformats.org/officeDocument/2006/relationships/comments" Target="../comments4.xml"/></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11.vml"/><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199B40-43D6-452C-A379-CCDF3C6B8584}">
  <sheetPr>
    <pageSetUpPr fitToPage="1"/>
  </sheetPr>
  <dimension ref="A1:A19"/>
  <sheetViews>
    <sheetView tabSelected="1" view="pageLayout" topLeftCell="A32" zoomScale="70" zoomScaleNormal="55" zoomScalePageLayoutView="70" workbookViewId="0">
      <selection activeCell="J60" sqref="J60"/>
    </sheetView>
  </sheetViews>
  <sheetFormatPr baseColWidth="10" defaultRowHeight="15" x14ac:dyDescent="0.25"/>
  <sheetData>
    <row r="1" spans="1:1" ht="26.25" x14ac:dyDescent="0.25">
      <c r="A1" s="101" t="s">
        <v>201</v>
      </c>
    </row>
    <row r="2" spans="1:1" x14ac:dyDescent="0.25">
      <c r="A2" s="237" t="s">
        <v>204</v>
      </c>
    </row>
    <row r="3" spans="1:1" ht="23.25" customHeight="1" x14ac:dyDescent="0.25">
      <c r="A3" s="100"/>
    </row>
    <row r="4" spans="1:1" ht="15.75" x14ac:dyDescent="0.25">
      <c r="A4" s="99"/>
    </row>
    <row r="5" spans="1:1" ht="15.75" x14ac:dyDescent="0.25">
      <c r="A5" s="98"/>
    </row>
    <row r="6" spans="1:1" x14ac:dyDescent="0.25">
      <c r="A6" s="97"/>
    </row>
    <row r="7" spans="1:1" x14ac:dyDescent="0.25">
      <c r="A7" s="97"/>
    </row>
    <row r="8" spans="1:1" x14ac:dyDescent="0.25">
      <c r="A8" s="97"/>
    </row>
    <row r="9" spans="1:1" x14ac:dyDescent="0.25">
      <c r="A9" s="97"/>
    </row>
    <row r="10" spans="1:1" x14ac:dyDescent="0.25">
      <c r="A10" s="97"/>
    </row>
    <row r="11" spans="1:1" x14ac:dyDescent="0.25">
      <c r="A11" s="97"/>
    </row>
    <row r="12" spans="1:1" x14ac:dyDescent="0.25">
      <c r="A12" s="97"/>
    </row>
    <row r="13" spans="1:1" x14ac:dyDescent="0.25">
      <c r="A13" s="97"/>
    </row>
    <row r="14" spans="1:1" x14ac:dyDescent="0.25">
      <c r="A14" s="97"/>
    </row>
    <row r="15" spans="1:1" x14ac:dyDescent="0.25">
      <c r="A15" s="97"/>
    </row>
    <row r="16" spans="1:1" x14ac:dyDescent="0.25">
      <c r="A16" s="97"/>
    </row>
    <row r="17" spans="1:1" x14ac:dyDescent="0.25">
      <c r="A17" s="97"/>
    </row>
    <row r="18" spans="1:1" x14ac:dyDescent="0.25">
      <c r="A18" s="97"/>
    </row>
    <row r="19" spans="1:1" x14ac:dyDescent="0.25">
      <c r="A19" s="97"/>
    </row>
  </sheetData>
  <sheetProtection algorithmName="SHA-512" hashValue="XyWAHK2ysofiBFqsijdGz8I1b6oVZQHbE+Iu5aN2e4YFoI1VZ9iAAlEoYuZZgTM9o4t3BbtsLqNRuAFN9hwtKw==" saltValue="cDI1aduqqi04asD/YaR+2Q==" spinCount="100000" sheet="1" objects="1" scenarios="1"/>
  <printOptions horizontalCentered="1"/>
  <pageMargins left="0.70866141732283472" right="0.70866141732283472" top="0.74803149606299213" bottom="0.74803149606299213" header="0.31496062992125984" footer="0.31496062992125984"/>
  <pageSetup paperSize="9" scale="54" orientation="landscape" horizontalDpi="4294967293" verticalDpi="0" r:id="rId1"/>
  <headerFooter>
    <oddHeader>&amp;R&amp;G</oddHeader>
    <oddFooter>&amp;C© Flore Group 2022</oddFooter>
  </headerFooter>
  <drawing r:id="rId2"/>
  <legacyDrawingHF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16"/>
  <sheetViews>
    <sheetView view="pageLayout" zoomScale="115" zoomScaleNormal="100" zoomScalePageLayoutView="115" workbookViewId="0">
      <selection activeCell="B3" sqref="B3"/>
    </sheetView>
  </sheetViews>
  <sheetFormatPr baseColWidth="10" defaultRowHeight="15" x14ac:dyDescent="0.25"/>
  <cols>
    <col min="1" max="1" width="37.140625" customWidth="1"/>
    <col min="2" max="2" width="36" style="2" customWidth="1"/>
    <col min="3" max="3" width="7.7109375" customWidth="1"/>
    <col min="4" max="4" width="19.7109375" customWidth="1"/>
  </cols>
  <sheetData>
    <row r="1" spans="1:5" ht="15.75" thickBot="1" x14ac:dyDescent="0.3">
      <c r="A1" s="37" t="s">
        <v>91</v>
      </c>
      <c r="B1" s="38" t="s">
        <v>202</v>
      </c>
      <c r="D1" s="76"/>
      <c r="E1" s="37" t="s">
        <v>181</v>
      </c>
    </row>
    <row r="2" spans="1:5" ht="15.75" thickBot="1" x14ac:dyDescent="0.3"/>
    <row r="3" spans="1:5" x14ac:dyDescent="0.25">
      <c r="A3" s="84" t="s">
        <v>92</v>
      </c>
      <c r="B3" s="87"/>
      <c r="D3" s="81" t="s">
        <v>180</v>
      </c>
      <c r="E3" s="77">
        <f>Alignement!$C$3</f>
        <v>0</v>
      </c>
    </row>
    <row r="4" spans="1:5" x14ac:dyDescent="0.25">
      <c r="A4" s="85" t="s">
        <v>107</v>
      </c>
      <c r="B4" s="88"/>
      <c r="D4" s="82" t="s">
        <v>179</v>
      </c>
      <c r="E4" s="78">
        <f>Pilotage!$C$3</f>
        <v>0</v>
      </c>
    </row>
    <row r="5" spans="1:5" x14ac:dyDescent="0.25">
      <c r="A5" s="85" t="s">
        <v>15</v>
      </c>
      <c r="B5" s="88"/>
      <c r="D5" s="82" t="s">
        <v>203</v>
      </c>
      <c r="E5" s="78">
        <f>Impact!$C$3</f>
        <v>0</v>
      </c>
    </row>
    <row r="6" spans="1:5" ht="15.75" thickBot="1" x14ac:dyDescent="0.3">
      <c r="A6" s="85" t="s">
        <v>0</v>
      </c>
      <c r="B6" s="88"/>
      <c r="D6" s="83" t="s">
        <v>182</v>
      </c>
      <c r="E6" s="79" t="e">
        <f>(6-Rentabilité!$C$53)/6</f>
        <v>#DIV/0!</v>
      </c>
    </row>
    <row r="7" spans="1:5" x14ac:dyDescent="0.25">
      <c r="A7" s="85" t="s">
        <v>1</v>
      </c>
      <c r="B7" s="89"/>
    </row>
    <row r="8" spans="1:5" ht="15.75" thickBot="1" x14ac:dyDescent="0.3">
      <c r="A8" s="86" t="s">
        <v>2</v>
      </c>
      <c r="B8" s="90"/>
    </row>
    <row r="9" spans="1:5" x14ac:dyDescent="0.25">
      <c r="B9" s="1"/>
    </row>
    <row r="14" spans="1:5" ht="45" x14ac:dyDescent="0.25">
      <c r="A14" s="80" t="s">
        <v>183</v>
      </c>
    </row>
    <row r="16" spans="1:5" ht="30" x14ac:dyDescent="0.25">
      <c r="A16" s="80" t="s">
        <v>132</v>
      </c>
    </row>
  </sheetData>
  <sheetProtection algorithmName="SHA-512" hashValue="xguCa6eWJvER3T5WVsC4PacijXrF0oLd4IgZJuoeZdW9NUfxW33OF/tVU1bZFjWQ2zv5HXWjJXl24Zfa9BkXJQ==" saltValue="C7OXNEnLKR7ydFHKfZiTzw==" spinCount="100000" sheet="1" objects="1" scenarios="1" selectLockedCells="1"/>
  <pageMargins left="0.7" right="0.7" top="0.75" bottom="0.75" header="0.3" footer="0.3"/>
  <pageSetup paperSize="9" orientation="landscape" horizontalDpi="4294967293" verticalDpi="0" r:id="rId1"/>
  <headerFooter>
    <oddHeader>&amp;R&amp;G</oddHeader>
    <oddFooter>&amp;R© Flore Group 2022</oddFooter>
  </headerFooter>
  <drawing r:id="rId2"/>
  <legacyDrawingHF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O87"/>
  <sheetViews>
    <sheetView view="pageLayout" topLeftCell="A16" zoomScaleNormal="85" workbookViewId="0">
      <selection activeCell="C25" sqref="C25"/>
    </sheetView>
  </sheetViews>
  <sheetFormatPr baseColWidth="10" defaultRowHeight="15" x14ac:dyDescent="0.25"/>
  <cols>
    <col min="1" max="1" width="74" style="4" customWidth="1"/>
    <col min="2" max="2" width="1.85546875" customWidth="1"/>
    <col min="3" max="7" width="2.140625" style="5" bestFit="1" customWidth="1"/>
    <col min="8" max="8" width="1.85546875" customWidth="1"/>
    <col min="9" max="9" width="71.7109375" style="104" customWidth="1"/>
    <col min="10" max="10" width="11.42578125" customWidth="1"/>
    <col min="11" max="15" width="2.140625" style="6" hidden="1" customWidth="1"/>
    <col min="16" max="16" width="0" hidden="1" customWidth="1"/>
  </cols>
  <sheetData>
    <row r="1" spans="1:15" ht="16.5" thickBot="1" x14ac:dyDescent="0.3">
      <c r="A1" s="40" t="str">
        <f>CONCATENATE("Organisation : ",Synthèse!$B$3)</f>
        <v xml:space="preserve">Organisation : </v>
      </c>
      <c r="C1" s="194">
        <f>Synthèse!$B$7</f>
        <v>0</v>
      </c>
      <c r="D1" s="195"/>
      <c r="E1" s="195"/>
      <c r="F1" s="195"/>
      <c r="G1" s="196"/>
      <c r="I1" s="102" t="str">
        <f>CONCATENATE("Projet : ",Synthèse!$B$5)</f>
        <v xml:space="preserve">Projet : </v>
      </c>
      <c r="K1" s="3" t="s">
        <v>3</v>
      </c>
      <c r="L1" s="3" t="s">
        <v>3</v>
      </c>
      <c r="M1" s="3" t="s">
        <v>3</v>
      </c>
      <c r="N1" s="3" t="s">
        <v>3</v>
      </c>
      <c r="O1" s="3" t="s">
        <v>3</v>
      </c>
    </row>
    <row r="2" spans="1:15" ht="15.75" thickBot="1" x14ac:dyDescent="0.3">
      <c r="A2" s="41"/>
      <c r="I2" s="103"/>
      <c r="K2" s="6">
        <f t="shared" ref="K2:K23" si="0">IF(LEN(C2)&gt;=1,1,0)*$C$5</f>
        <v>0</v>
      </c>
      <c r="L2" s="6">
        <f t="shared" ref="L2:L23" si="1">IF(LEN(D2)&gt;=1,1,0)*$D$5</f>
        <v>0</v>
      </c>
      <c r="M2" s="6">
        <f t="shared" ref="M2:M23" si="2">IF(LEN(E2)&gt;=1,1,0)*$E$5</f>
        <v>0</v>
      </c>
      <c r="N2" s="6">
        <f t="shared" ref="N2:N23" si="3">IF(LEN(F2)&gt;=1,1,0)*$F$5</f>
        <v>0</v>
      </c>
      <c r="O2" s="6">
        <f t="shared" ref="O2:O23" si="4">IF(LEN(G2)&gt;=1,1,0)*$G$5</f>
        <v>0</v>
      </c>
    </row>
    <row r="3" spans="1:15" ht="16.5" thickBot="1" x14ac:dyDescent="0.3">
      <c r="A3" s="40" t="s">
        <v>108</v>
      </c>
      <c r="C3" s="197">
        <f>MIN(1,(C19*(0.7+C7*0.2+C28*0.1)+C7*0.2+C28*0.1)*(0.5+C11/2))</f>
        <v>0</v>
      </c>
      <c r="D3" s="197"/>
      <c r="E3" s="197"/>
      <c r="F3" s="197"/>
      <c r="G3" s="197"/>
      <c r="I3" s="102" t="str">
        <f>CONCATENATE("Scénario : ",Synthèse!$B$6)</f>
        <v xml:space="preserve">Scénario : </v>
      </c>
      <c r="K3" s="6">
        <f t="shared" si="0"/>
        <v>0</v>
      </c>
      <c r="L3" s="6">
        <f t="shared" si="1"/>
        <v>0</v>
      </c>
      <c r="M3" s="6">
        <f t="shared" si="2"/>
        <v>0</v>
      </c>
      <c r="N3" s="6">
        <f t="shared" si="3"/>
        <v>0</v>
      </c>
      <c r="O3" s="6">
        <f t="shared" si="4"/>
        <v>0</v>
      </c>
    </row>
    <row r="4" spans="1:15" ht="15.75" thickBot="1" x14ac:dyDescent="0.3">
      <c r="A4" s="42"/>
      <c r="I4" s="103"/>
      <c r="K4" s="6">
        <f t="shared" si="0"/>
        <v>0</v>
      </c>
      <c r="L4" s="6">
        <f t="shared" si="1"/>
        <v>0</v>
      </c>
      <c r="M4" s="6">
        <f t="shared" si="2"/>
        <v>0</v>
      </c>
      <c r="N4" s="6">
        <f t="shared" si="3"/>
        <v>0</v>
      </c>
      <c r="O4" s="6">
        <f t="shared" si="4"/>
        <v>0</v>
      </c>
    </row>
    <row r="5" spans="1:15" ht="16.5" thickBot="1" x14ac:dyDescent="0.3">
      <c r="A5" s="40" t="s">
        <v>4</v>
      </c>
      <c r="C5" s="49">
        <v>0</v>
      </c>
      <c r="D5" s="50">
        <v>1</v>
      </c>
      <c r="E5" s="50">
        <v>2</v>
      </c>
      <c r="F5" s="50">
        <v>3</v>
      </c>
      <c r="G5" s="51">
        <v>4</v>
      </c>
      <c r="I5" s="102" t="s">
        <v>5</v>
      </c>
      <c r="K5" s="6">
        <f t="shared" si="0"/>
        <v>0</v>
      </c>
      <c r="L5" s="6">
        <f t="shared" si="1"/>
        <v>1</v>
      </c>
      <c r="M5" s="6">
        <f t="shared" si="2"/>
        <v>2</v>
      </c>
      <c r="N5" s="6">
        <f t="shared" si="3"/>
        <v>3</v>
      </c>
      <c r="O5" s="6">
        <f t="shared" si="4"/>
        <v>4</v>
      </c>
    </row>
    <row r="6" spans="1:15" ht="15.75" thickBot="1" x14ac:dyDescent="0.3">
      <c r="A6" s="41"/>
      <c r="K6" s="6">
        <f t="shared" si="0"/>
        <v>0</v>
      </c>
      <c r="L6" s="6">
        <f t="shared" si="1"/>
        <v>0</v>
      </c>
      <c r="M6" s="6">
        <f t="shared" si="2"/>
        <v>0</v>
      </c>
      <c r="N6" s="6">
        <f t="shared" si="3"/>
        <v>0</v>
      </c>
      <c r="O6" s="6">
        <f t="shared" si="4"/>
        <v>0</v>
      </c>
    </row>
    <row r="7" spans="1:15" ht="16.5" thickBot="1" x14ac:dyDescent="0.3">
      <c r="A7" s="40" t="s">
        <v>96</v>
      </c>
      <c r="C7" s="193">
        <f>0.25*MAX(MAX(K8:O8),MAX(K9:O9))</f>
        <v>0</v>
      </c>
      <c r="D7" s="193"/>
      <c r="E7" s="193"/>
      <c r="F7" s="193"/>
      <c r="G7" s="193"/>
      <c r="K7" s="6">
        <f t="shared" si="0"/>
        <v>0</v>
      </c>
      <c r="L7" s="6">
        <f t="shared" si="1"/>
        <v>0</v>
      </c>
      <c r="M7" s="6">
        <f t="shared" si="2"/>
        <v>0</v>
      </c>
      <c r="N7" s="6">
        <f t="shared" si="3"/>
        <v>0</v>
      </c>
      <c r="O7" s="6">
        <f t="shared" si="4"/>
        <v>0</v>
      </c>
    </row>
    <row r="8" spans="1:15" x14ac:dyDescent="0.25">
      <c r="A8" s="39" t="s">
        <v>109</v>
      </c>
      <c r="C8" s="35"/>
      <c r="D8" s="35"/>
      <c r="E8" s="35"/>
      <c r="F8" s="35"/>
      <c r="G8" s="35"/>
      <c r="I8" s="36"/>
      <c r="K8" s="6">
        <f t="shared" si="0"/>
        <v>0</v>
      </c>
      <c r="L8" s="6">
        <f t="shared" si="1"/>
        <v>0</v>
      </c>
      <c r="M8" s="6">
        <f t="shared" si="2"/>
        <v>0</v>
      </c>
      <c r="N8" s="6">
        <f t="shared" si="3"/>
        <v>0</v>
      </c>
      <c r="O8" s="6">
        <f t="shared" si="4"/>
        <v>0</v>
      </c>
    </row>
    <row r="9" spans="1:15" x14ac:dyDescent="0.25">
      <c r="A9" s="39" t="s">
        <v>110</v>
      </c>
      <c r="C9" s="34"/>
      <c r="D9" s="34"/>
      <c r="E9" s="34"/>
      <c r="F9" s="34"/>
      <c r="G9" s="34"/>
      <c r="I9" s="36"/>
      <c r="K9" s="6">
        <f t="shared" si="0"/>
        <v>0</v>
      </c>
      <c r="L9" s="6">
        <f t="shared" si="1"/>
        <v>0</v>
      </c>
      <c r="M9" s="6">
        <f t="shared" si="2"/>
        <v>0</v>
      </c>
      <c r="N9" s="6">
        <f t="shared" si="3"/>
        <v>0</v>
      </c>
      <c r="O9" s="6">
        <f t="shared" si="4"/>
        <v>0</v>
      </c>
    </row>
    <row r="10" spans="1:15" ht="15.75" thickBot="1" x14ac:dyDescent="0.3">
      <c r="K10" s="6">
        <f t="shared" si="0"/>
        <v>0</v>
      </c>
      <c r="L10" s="6">
        <f t="shared" si="1"/>
        <v>0</v>
      </c>
      <c r="M10" s="6">
        <f t="shared" si="2"/>
        <v>0</v>
      </c>
      <c r="N10" s="6">
        <f t="shared" si="3"/>
        <v>0</v>
      </c>
      <c r="O10" s="6">
        <f t="shared" si="4"/>
        <v>0</v>
      </c>
    </row>
    <row r="11" spans="1:15" ht="16.5" thickBot="1" x14ac:dyDescent="0.3">
      <c r="A11" s="40" t="s">
        <v>134</v>
      </c>
      <c r="C11" s="193">
        <f>MIN(1,(MAX(K12:O12)*MAX(K13:O13)+MAX(K14:O14)*MAX(K15:O15)+MAX(K16:O16)*MAX(K17:O17))*0.25*0.25)</f>
        <v>0</v>
      </c>
      <c r="D11" s="193"/>
      <c r="E11" s="193"/>
      <c r="F11" s="193"/>
      <c r="G11" s="193"/>
      <c r="K11" s="6">
        <f t="shared" si="0"/>
        <v>0</v>
      </c>
      <c r="L11" s="6">
        <f t="shared" si="1"/>
        <v>0</v>
      </c>
      <c r="M11" s="6">
        <f t="shared" si="2"/>
        <v>0</v>
      </c>
      <c r="N11" s="6">
        <f t="shared" si="3"/>
        <v>0</v>
      </c>
      <c r="O11" s="6">
        <f t="shared" si="4"/>
        <v>0</v>
      </c>
    </row>
    <row r="12" spans="1:15" x14ac:dyDescent="0.25">
      <c r="A12" s="39" t="s">
        <v>136</v>
      </c>
      <c r="C12" s="35"/>
      <c r="D12" s="35"/>
      <c r="E12" s="35"/>
      <c r="F12" s="35"/>
      <c r="G12" s="35"/>
      <c r="I12" s="36"/>
      <c r="K12" s="6">
        <f t="shared" si="0"/>
        <v>0</v>
      </c>
      <c r="L12" s="6">
        <f t="shared" si="1"/>
        <v>0</v>
      </c>
      <c r="M12" s="6">
        <f t="shared" si="2"/>
        <v>0</v>
      </c>
      <c r="N12" s="6">
        <f t="shared" si="3"/>
        <v>0</v>
      </c>
      <c r="O12" s="6">
        <f t="shared" si="4"/>
        <v>0</v>
      </c>
    </row>
    <row r="13" spans="1:15" x14ac:dyDescent="0.25">
      <c r="A13" s="39" t="s">
        <v>135</v>
      </c>
      <c r="C13" s="34"/>
      <c r="D13" s="34"/>
      <c r="E13" s="34"/>
      <c r="F13" s="34"/>
      <c r="G13" s="34"/>
      <c r="I13" s="36"/>
      <c r="K13" s="6">
        <f t="shared" si="0"/>
        <v>0</v>
      </c>
      <c r="L13" s="6">
        <f t="shared" si="1"/>
        <v>0</v>
      </c>
      <c r="M13" s="6">
        <f t="shared" si="2"/>
        <v>0</v>
      </c>
      <c r="N13" s="6">
        <f t="shared" si="3"/>
        <v>0</v>
      </c>
      <c r="O13" s="6">
        <f t="shared" si="4"/>
        <v>0</v>
      </c>
    </row>
    <row r="14" spans="1:15" x14ac:dyDescent="0.25">
      <c r="A14" s="39" t="s">
        <v>137</v>
      </c>
      <c r="C14" s="34"/>
      <c r="D14" s="34"/>
      <c r="E14" s="34"/>
      <c r="F14" s="34"/>
      <c r="G14" s="34"/>
      <c r="I14" s="36"/>
      <c r="K14" s="6">
        <f t="shared" si="0"/>
        <v>0</v>
      </c>
      <c r="L14" s="6">
        <f t="shared" si="1"/>
        <v>0</v>
      </c>
      <c r="M14" s="6">
        <f t="shared" si="2"/>
        <v>0</v>
      </c>
      <c r="N14" s="6">
        <f t="shared" si="3"/>
        <v>0</v>
      </c>
      <c r="O14" s="6">
        <f t="shared" si="4"/>
        <v>0</v>
      </c>
    </row>
    <row r="15" spans="1:15" x14ac:dyDescent="0.25">
      <c r="A15" s="39" t="s">
        <v>138</v>
      </c>
      <c r="C15" s="34"/>
      <c r="D15" s="34"/>
      <c r="E15" s="34"/>
      <c r="F15" s="34"/>
      <c r="G15" s="34"/>
      <c r="I15" s="36"/>
      <c r="K15" s="6">
        <f t="shared" si="0"/>
        <v>0</v>
      </c>
      <c r="L15" s="6">
        <f t="shared" si="1"/>
        <v>0</v>
      </c>
      <c r="M15" s="6">
        <f t="shared" si="2"/>
        <v>0</v>
      </c>
      <c r="N15" s="6">
        <f t="shared" si="3"/>
        <v>0</v>
      </c>
      <c r="O15" s="6">
        <f t="shared" si="4"/>
        <v>0</v>
      </c>
    </row>
    <row r="16" spans="1:15" x14ac:dyDescent="0.25">
      <c r="A16" s="39" t="s">
        <v>139</v>
      </c>
      <c r="C16" s="34"/>
      <c r="D16" s="34"/>
      <c r="E16" s="34"/>
      <c r="F16" s="34"/>
      <c r="G16" s="34"/>
      <c r="I16" s="36"/>
      <c r="K16" s="6">
        <f t="shared" si="0"/>
        <v>0</v>
      </c>
      <c r="L16" s="6">
        <f t="shared" si="1"/>
        <v>0</v>
      </c>
      <c r="M16" s="6">
        <f t="shared" si="2"/>
        <v>0</v>
      </c>
      <c r="N16" s="6">
        <f t="shared" si="3"/>
        <v>0</v>
      </c>
      <c r="O16" s="6">
        <f t="shared" si="4"/>
        <v>0</v>
      </c>
    </row>
    <row r="17" spans="1:15" x14ac:dyDescent="0.25">
      <c r="A17" s="39" t="s">
        <v>140</v>
      </c>
      <c r="C17" s="34"/>
      <c r="D17" s="34"/>
      <c r="E17" s="34"/>
      <c r="F17" s="34"/>
      <c r="G17" s="34"/>
      <c r="I17" s="36"/>
      <c r="K17" s="6">
        <f t="shared" si="0"/>
        <v>0</v>
      </c>
      <c r="L17" s="6">
        <f t="shared" si="1"/>
        <v>0</v>
      </c>
      <c r="M17" s="6">
        <f t="shared" si="2"/>
        <v>0</v>
      </c>
      <c r="N17" s="6">
        <f t="shared" si="3"/>
        <v>0</v>
      </c>
      <c r="O17" s="6">
        <f t="shared" si="4"/>
        <v>0</v>
      </c>
    </row>
    <row r="18" spans="1:15" ht="15.75" thickBot="1" x14ac:dyDescent="0.3">
      <c r="K18" s="6">
        <f t="shared" si="0"/>
        <v>0</v>
      </c>
      <c r="L18" s="6">
        <f t="shared" si="1"/>
        <v>0</v>
      </c>
      <c r="M18" s="6">
        <f t="shared" si="2"/>
        <v>0</v>
      </c>
      <c r="N18" s="6">
        <f t="shared" si="3"/>
        <v>0</v>
      </c>
      <c r="O18" s="6">
        <f t="shared" si="4"/>
        <v>0</v>
      </c>
    </row>
    <row r="19" spans="1:15" ht="16.5" thickBot="1" x14ac:dyDescent="0.3">
      <c r="A19" s="40" t="s">
        <v>100</v>
      </c>
      <c r="C19" s="193">
        <f>MIN(1,POWER(LARGE(K20:O26,1)*0.25,1.5)+POWER(LARGE(K20:O26,2)*0.2,1.5))</f>
        <v>0</v>
      </c>
      <c r="D19" s="193"/>
      <c r="E19" s="193"/>
      <c r="F19" s="193"/>
      <c r="G19" s="193"/>
      <c r="K19" s="6">
        <f t="shared" si="0"/>
        <v>0</v>
      </c>
      <c r="L19" s="6">
        <f t="shared" si="1"/>
        <v>0</v>
      </c>
      <c r="M19" s="6">
        <f t="shared" si="2"/>
        <v>0</v>
      </c>
      <c r="N19" s="6">
        <f t="shared" si="3"/>
        <v>0</v>
      </c>
      <c r="O19" s="6">
        <f t="shared" si="4"/>
        <v>0</v>
      </c>
    </row>
    <row r="20" spans="1:15" x14ac:dyDescent="0.25">
      <c r="A20" s="39" t="s">
        <v>104</v>
      </c>
      <c r="C20" s="35"/>
      <c r="D20" s="35"/>
      <c r="E20" s="35"/>
      <c r="F20" s="35"/>
      <c r="G20" s="35"/>
      <c r="I20" s="36"/>
      <c r="K20" s="6">
        <f t="shared" si="0"/>
        <v>0</v>
      </c>
      <c r="L20" s="6">
        <f t="shared" si="1"/>
        <v>0</v>
      </c>
      <c r="M20" s="6">
        <f t="shared" si="2"/>
        <v>0</v>
      </c>
      <c r="N20" s="6">
        <f t="shared" si="3"/>
        <v>0</v>
      </c>
      <c r="O20" s="6">
        <f t="shared" si="4"/>
        <v>0</v>
      </c>
    </row>
    <row r="21" spans="1:15" x14ac:dyDescent="0.25">
      <c r="A21" s="39" t="s">
        <v>98</v>
      </c>
      <c r="C21" s="34"/>
      <c r="D21" s="34"/>
      <c r="E21" s="34"/>
      <c r="F21" s="34"/>
      <c r="G21" s="34"/>
      <c r="I21" s="36"/>
      <c r="K21" s="6">
        <f t="shared" si="0"/>
        <v>0</v>
      </c>
      <c r="L21" s="6">
        <f t="shared" si="1"/>
        <v>0</v>
      </c>
      <c r="M21" s="6">
        <f t="shared" si="2"/>
        <v>0</v>
      </c>
      <c r="N21" s="6">
        <f t="shared" si="3"/>
        <v>0</v>
      </c>
      <c r="O21" s="6">
        <f t="shared" si="4"/>
        <v>0</v>
      </c>
    </row>
    <row r="22" spans="1:15" x14ac:dyDescent="0.25">
      <c r="A22" s="39" t="s">
        <v>97</v>
      </c>
      <c r="C22" s="34"/>
      <c r="D22" s="34"/>
      <c r="E22" s="34"/>
      <c r="F22" s="34"/>
      <c r="G22" s="34"/>
      <c r="I22" s="36"/>
      <c r="K22" s="6">
        <f t="shared" si="0"/>
        <v>0</v>
      </c>
      <c r="L22" s="6">
        <f t="shared" si="1"/>
        <v>0</v>
      </c>
      <c r="M22" s="6">
        <f t="shared" si="2"/>
        <v>0</v>
      </c>
      <c r="N22" s="6">
        <f t="shared" si="3"/>
        <v>0</v>
      </c>
      <c r="O22" s="6">
        <f t="shared" si="4"/>
        <v>0</v>
      </c>
    </row>
    <row r="23" spans="1:15" ht="15" customHeight="1" x14ac:dyDescent="0.25">
      <c r="A23" s="39" t="s">
        <v>102</v>
      </c>
      <c r="C23" s="34"/>
      <c r="D23" s="34"/>
      <c r="E23" s="34"/>
      <c r="F23" s="34"/>
      <c r="G23" s="34"/>
      <c r="I23" s="36"/>
      <c r="K23" s="6">
        <f t="shared" si="0"/>
        <v>0</v>
      </c>
      <c r="L23" s="6">
        <f t="shared" si="1"/>
        <v>0</v>
      </c>
      <c r="M23" s="6">
        <f t="shared" si="2"/>
        <v>0</v>
      </c>
      <c r="N23" s="6">
        <f t="shared" si="3"/>
        <v>0</v>
      </c>
      <c r="O23" s="6">
        <f t="shared" si="4"/>
        <v>0</v>
      </c>
    </row>
    <row r="24" spans="1:15" x14ac:dyDescent="0.25">
      <c r="A24" s="39" t="s">
        <v>101</v>
      </c>
      <c r="C24" s="34"/>
      <c r="D24" s="34"/>
      <c r="E24" s="34"/>
      <c r="F24" s="34"/>
      <c r="G24" s="34"/>
      <c r="I24" s="36"/>
      <c r="K24" s="6">
        <f t="shared" ref="K24:K65" si="5">IF(LEN(C24)&gt;=1,1,0)*$C$5</f>
        <v>0</v>
      </c>
      <c r="L24" s="6">
        <f t="shared" ref="L24:L65" si="6">IF(LEN(D24)&gt;=1,1,0)*$D$5</f>
        <v>0</v>
      </c>
      <c r="M24" s="6">
        <f t="shared" ref="M24:M65" si="7">IF(LEN(E24)&gt;=1,1,0)*$E$5</f>
        <v>0</v>
      </c>
      <c r="N24" s="6">
        <f t="shared" ref="N24:N65" si="8">IF(LEN(F24)&gt;=1,1,0)*$F$5</f>
        <v>0</v>
      </c>
      <c r="O24" s="6">
        <f t="shared" ref="O24:O65" si="9">IF(LEN(G24)&gt;=1,1,0)*$G$5</f>
        <v>0</v>
      </c>
    </row>
    <row r="25" spans="1:15" x14ac:dyDescent="0.25">
      <c r="A25" s="39" t="s">
        <v>99</v>
      </c>
      <c r="C25" s="34"/>
      <c r="D25" s="34"/>
      <c r="E25" s="34"/>
      <c r="F25" s="34"/>
      <c r="G25" s="34"/>
      <c r="I25" s="36"/>
      <c r="K25" s="6">
        <f t="shared" si="5"/>
        <v>0</v>
      </c>
      <c r="L25" s="6">
        <f t="shared" si="6"/>
        <v>0</v>
      </c>
      <c r="M25" s="6">
        <f t="shared" si="7"/>
        <v>0</v>
      </c>
      <c r="N25" s="6">
        <f t="shared" si="8"/>
        <v>0</v>
      </c>
      <c r="O25" s="6">
        <f t="shared" si="9"/>
        <v>0</v>
      </c>
    </row>
    <row r="26" spans="1:15" x14ac:dyDescent="0.25">
      <c r="A26" s="39" t="s">
        <v>103</v>
      </c>
      <c r="C26" s="34"/>
      <c r="D26" s="34"/>
      <c r="E26" s="34"/>
      <c r="F26" s="34"/>
      <c r="G26" s="34"/>
      <c r="I26" s="36"/>
      <c r="K26" s="6">
        <f t="shared" si="5"/>
        <v>0</v>
      </c>
      <c r="L26" s="6">
        <f t="shared" si="6"/>
        <v>0</v>
      </c>
      <c r="M26" s="6">
        <f t="shared" si="7"/>
        <v>0</v>
      </c>
      <c r="N26" s="6">
        <f t="shared" si="8"/>
        <v>0</v>
      </c>
      <c r="O26" s="6">
        <f t="shared" si="9"/>
        <v>0</v>
      </c>
    </row>
    <row r="27" spans="1:15" ht="15.75" thickBot="1" x14ac:dyDescent="0.3">
      <c r="K27" s="6">
        <f t="shared" si="5"/>
        <v>0</v>
      </c>
      <c r="L27" s="6">
        <f t="shared" si="6"/>
        <v>0</v>
      </c>
      <c r="M27" s="6">
        <f t="shared" si="7"/>
        <v>0</v>
      </c>
      <c r="N27" s="6">
        <f t="shared" si="8"/>
        <v>0</v>
      </c>
      <c r="O27" s="6">
        <f t="shared" si="9"/>
        <v>0</v>
      </c>
    </row>
    <row r="28" spans="1:15" ht="16.5" thickBot="1" x14ac:dyDescent="0.3">
      <c r="A28" s="40" t="s">
        <v>105</v>
      </c>
      <c r="C28" s="193">
        <f>MIN(1,POWER(LARGE(K29:O32,1)*0.25,1.5)+POWER(LARGE(K29:O32,2)*0.2,1.5))</f>
        <v>0</v>
      </c>
      <c r="D28" s="193"/>
      <c r="E28" s="193"/>
      <c r="F28" s="193"/>
      <c r="G28" s="193"/>
      <c r="K28" s="6">
        <f t="shared" si="5"/>
        <v>0</v>
      </c>
      <c r="L28" s="6">
        <f t="shared" si="6"/>
        <v>0</v>
      </c>
      <c r="M28" s="6">
        <f t="shared" si="7"/>
        <v>0</v>
      </c>
      <c r="N28" s="6">
        <f t="shared" si="8"/>
        <v>0</v>
      </c>
      <c r="O28" s="6">
        <f t="shared" si="9"/>
        <v>0</v>
      </c>
    </row>
    <row r="29" spans="1:15" x14ac:dyDescent="0.25">
      <c r="A29" s="39" t="s">
        <v>93</v>
      </c>
      <c r="C29" s="35"/>
      <c r="D29" s="35"/>
      <c r="E29" s="35"/>
      <c r="F29" s="35"/>
      <c r="G29" s="35"/>
      <c r="I29" s="36"/>
      <c r="K29" s="6">
        <f t="shared" si="5"/>
        <v>0</v>
      </c>
      <c r="L29" s="6">
        <f t="shared" si="6"/>
        <v>0</v>
      </c>
      <c r="M29" s="6">
        <f t="shared" si="7"/>
        <v>0</v>
      </c>
      <c r="N29" s="6">
        <f t="shared" si="8"/>
        <v>0</v>
      </c>
      <c r="O29" s="6">
        <f t="shared" si="9"/>
        <v>0</v>
      </c>
    </row>
    <row r="30" spans="1:15" x14ac:dyDescent="0.25">
      <c r="A30" s="39" t="s">
        <v>94</v>
      </c>
      <c r="C30" s="34"/>
      <c r="D30" s="34"/>
      <c r="E30" s="34"/>
      <c r="F30" s="34"/>
      <c r="G30" s="34"/>
      <c r="I30" s="36"/>
      <c r="K30" s="6">
        <f t="shared" si="5"/>
        <v>0</v>
      </c>
      <c r="L30" s="6">
        <f t="shared" si="6"/>
        <v>0</v>
      </c>
      <c r="M30" s="6">
        <f t="shared" si="7"/>
        <v>0</v>
      </c>
      <c r="N30" s="6">
        <f t="shared" si="8"/>
        <v>0</v>
      </c>
      <c r="O30" s="6">
        <f t="shared" si="9"/>
        <v>0</v>
      </c>
    </row>
    <row r="31" spans="1:15" x14ac:dyDescent="0.25">
      <c r="A31" s="39" t="s">
        <v>95</v>
      </c>
      <c r="C31" s="34"/>
      <c r="D31" s="34"/>
      <c r="E31" s="34"/>
      <c r="F31" s="34"/>
      <c r="G31" s="34"/>
      <c r="I31" s="36"/>
      <c r="K31" s="6">
        <f t="shared" si="5"/>
        <v>0</v>
      </c>
      <c r="L31" s="6">
        <f t="shared" si="6"/>
        <v>0</v>
      </c>
      <c r="M31" s="6">
        <f t="shared" si="7"/>
        <v>0</v>
      </c>
      <c r="N31" s="6">
        <f t="shared" si="8"/>
        <v>0</v>
      </c>
      <c r="O31" s="6">
        <f t="shared" si="9"/>
        <v>0</v>
      </c>
    </row>
    <row r="32" spans="1:15" x14ac:dyDescent="0.25">
      <c r="A32" s="39" t="s">
        <v>106</v>
      </c>
      <c r="C32" s="34"/>
      <c r="D32" s="34"/>
      <c r="E32" s="34"/>
      <c r="F32" s="34"/>
      <c r="G32" s="34"/>
      <c r="I32" s="36"/>
      <c r="K32" s="6">
        <f t="shared" si="5"/>
        <v>0</v>
      </c>
      <c r="L32" s="6">
        <f t="shared" si="6"/>
        <v>0</v>
      </c>
      <c r="M32" s="6">
        <f t="shared" si="7"/>
        <v>0</v>
      </c>
      <c r="N32" s="6">
        <f t="shared" si="8"/>
        <v>0</v>
      </c>
      <c r="O32" s="6">
        <f t="shared" si="9"/>
        <v>0</v>
      </c>
    </row>
    <row r="33" spans="11:15" x14ac:dyDescent="0.25">
      <c r="K33" s="6">
        <f t="shared" si="5"/>
        <v>0</v>
      </c>
      <c r="L33" s="6">
        <f t="shared" si="6"/>
        <v>0</v>
      </c>
      <c r="M33" s="6">
        <f t="shared" si="7"/>
        <v>0</v>
      </c>
      <c r="N33" s="6">
        <f t="shared" si="8"/>
        <v>0</v>
      </c>
      <c r="O33" s="6">
        <f t="shared" si="9"/>
        <v>0</v>
      </c>
    </row>
    <row r="34" spans="11:15" x14ac:dyDescent="0.25">
      <c r="K34" s="6">
        <f t="shared" si="5"/>
        <v>0</v>
      </c>
      <c r="L34" s="6">
        <f t="shared" si="6"/>
        <v>0</v>
      </c>
      <c r="M34" s="6">
        <f t="shared" si="7"/>
        <v>0</v>
      </c>
      <c r="N34" s="6">
        <f t="shared" si="8"/>
        <v>0</v>
      </c>
      <c r="O34" s="6">
        <f t="shared" si="9"/>
        <v>0</v>
      </c>
    </row>
    <row r="35" spans="11:15" x14ac:dyDescent="0.25">
      <c r="K35" s="6">
        <f t="shared" si="5"/>
        <v>0</v>
      </c>
      <c r="L35" s="6">
        <f t="shared" si="6"/>
        <v>0</v>
      </c>
      <c r="M35" s="6">
        <f t="shared" si="7"/>
        <v>0</v>
      </c>
      <c r="N35" s="6">
        <f t="shared" si="8"/>
        <v>0</v>
      </c>
      <c r="O35" s="6">
        <f t="shared" si="9"/>
        <v>0</v>
      </c>
    </row>
    <row r="36" spans="11:15" x14ac:dyDescent="0.25">
      <c r="K36" s="6">
        <f t="shared" si="5"/>
        <v>0</v>
      </c>
      <c r="L36" s="6">
        <f t="shared" si="6"/>
        <v>0</v>
      </c>
      <c r="M36" s="6">
        <f t="shared" si="7"/>
        <v>0</v>
      </c>
      <c r="N36" s="6">
        <f t="shared" si="8"/>
        <v>0</v>
      </c>
      <c r="O36" s="6">
        <f t="shared" si="9"/>
        <v>0</v>
      </c>
    </row>
    <row r="37" spans="11:15" x14ac:dyDescent="0.25">
      <c r="K37" s="6">
        <f t="shared" si="5"/>
        <v>0</v>
      </c>
      <c r="L37" s="6">
        <f t="shared" si="6"/>
        <v>0</v>
      </c>
      <c r="M37" s="6">
        <f t="shared" si="7"/>
        <v>0</v>
      </c>
      <c r="N37" s="6">
        <f t="shared" si="8"/>
        <v>0</v>
      </c>
      <c r="O37" s="6">
        <f t="shared" si="9"/>
        <v>0</v>
      </c>
    </row>
    <row r="38" spans="11:15" x14ac:dyDescent="0.25">
      <c r="K38" s="6">
        <f t="shared" si="5"/>
        <v>0</v>
      </c>
      <c r="L38" s="6">
        <f t="shared" si="6"/>
        <v>0</v>
      </c>
      <c r="M38" s="6">
        <f t="shared" si="7"/>
        <v>0</v>
      </c>
      <c r="N38" s="6">
        <f t="shared" si="8"/>
        <v>0</v>
      </c>
      <c r="O38" s="6">
        <f t="shared" si="9"/>
        <v>0</v>
      </c>
    </row>
    <row r="39" spans="11:15" x14ac:dyDescent="0.25">
      <c r="K39" s="6">
        <f t="shared" si="5"/>
        <v>0</v>
      </c>
      <c r="L39" s="6">
        <f t="shared" si="6"/>
        <v>0</v>
      </c>
      <c r="M39" s="6">
        <f t="shared" si="7"/>
        <v>0</v>
      </c>
      <c r="N39" s="6">
        <f t="shared" si="8"/>
        <v>0</v>
      </c>
      <c r="O39" s="6">
        <f t="shared" si="9"/>
        <v>0</v>
      </c>
    </row>
    <row r="40" spans="11:15" x14ac:dyDescent="0.25">
      <c r="K40" s="6">
        <f t="shared" si="5"/>
        <v>0</v>
      </c>
      <c r="L40" s="6">
        <f t="shared" si="6"/>
        <v>0</v>
      </c>
      <c r="M40" s="6">
        <f t="shared" si="7"/>
        <v>0</v>
      </c>
      <c r="N40" s="6">
        <f t="shared" si="8"/>
        <v>0</v>
      </c>
      <c r="O40" s="6">
        <f t="shared" si="9"/>
        <v>0</v>
      </c>
    </row>
    <row r="41" spans="11:15" x14ac:dyDescent="0.25">
      <c r="K41" s="6">
        <f t="shared" si="5"/>
        <v>0</v>
      </c>
      <c r="L41" s="6">
        <f t="shared" si="6"/>
        <v>0</v>
      </c>
      <c r="M41" s="6">
        <f t="shared" si="7"/>
        <v>0</v>
      </c>
      <c r="N41" s="6">
        <f t="shared" si="8"/>
        <v>0</v>
      </c>
      <c r="O41" s="6">
        <f t="shared" si="9"/>
        <v>0</v>
      </c>
    </row>
    <row r="42" spans="11:15" x14ac:dyDescent="0.25">
      <c r="K42" s="6">
        <f t="shared" si="5"/>
        <v>0</v>
      </c>
      <c r="L42" s="6">
        <f t="shared" si="6"/>
        <v>0</v>
      </c>
      <c r="M42" s="6">
        <f t="shared" si="7"/>
        <v>0</v>
      </c>
      <c r="N42" s="6">
        <f t="shared" si="8"/>
        <v>0</v>
      </c>
      <c r="O42" s="6">
        <f t="shared" si="9"/>
        <v>0</v>
      </c>
    </row>
    <row r="43" spans="11:15" x14ac:dyDescent="0.25">
      <c r="K43" s="6">
        <f t="shared" si="5"/>
        <v>0</v>
      </c>
      <c r="L43" s="6">
        <f t="shared" si="6"/>
        <v>0</v>
      </c>
      <c r="M43" s="6">
        <f t="shared" si="7"/>
        <v>0</v>
      </c>
      <c r="N43" s="6">
        <f t="shared" si="8"/>
        <v>0</v>
      </c>
      <c r="O43" s="6">
        <f t="shared" si="9"/>
        <v>0</v>
      </c>
    </row>
    <row r="44" spans="11:15" x14ac:dyDescent="0.25">
      <c r="K44" s="6">
        <f t="shared" si="5"/>
        <v>0</v>
      </c>
      <c r="L44" s="6">
        <f t="shared" si="6"/>
        <v>0</v>
      </c>
      <c r="M44" s="6">
        <f t="shared" si="7"/>
        <v>0</v>
      </c>
      <c r="N44" s="6">
        <f t="shared" si="8"/>
        <v>0</v>
      </c>
      <c r="O44" s="6">
        <f t="shared" si="9"/>
        <v>0</v>
      </c>
    </row>
    <row r="45" spans="11:15" x14ac:dyDescent="0.25">
      <c r="K45" s="6">
        <f t="shared" si="5"/>
        <v>0</v>
      </c>
      <c r="L45" s="6">
        <f t="shared" si="6"/>
        <v>0</v>
      </c>
      <c r="M45" s="6">
        <f t="shared" si="7"/>
        <v>0</v>
      </c>
      <c r="N45" s="6">
        <f t="shared" si="8"/>
        <v>0</v>
      </c>
      <c r="O45" s="6">
        <f t="shared" si="9"/>
        <v>0</v>
      </c>
    </row>
    <row r="46" spans="11:15" x14ac:dyDescent="0.25">
      <c r="K46" s="6">
        <f t="shared" si="5"/>
        <v>0</v>
      </c>
      <c r="L46" s="6">
        <f t="shared" si="6"/>
        <v>0</v>
      </c>
      <c r="M46" s="6">
        <f t="shared" si="7"/>
        <v>0</v>
      </c>
      <c r="N46" s="6">
        <f t="shared" si="8"/>
        <v>0</v>
      </c>
      <c r="O46" s="6">
        <f t="shared" si="9"/>
        <v>0</v>
      </c>
    </row>
    <row r="47" spans="11:15" x14ac:dyDescent="0.25">
      <c r="K47" s="6">
        <f t="shared" si="5"/>
        <v>0</v>
      </c>
      <c r="L47" s="6">
        <f t="shared" si="6"/>
        <v>0</v>
      </c>
      <c r="M47" s="6">
        <f t="shared" si="7"/>
        <v>0</v>
      </c>
      <c r="N47" s="6">
        <f t="shared" si="8"/>
        <v>0</v>
      </c>
      <c r="O47" s="6">
        <f t="shared" si="9"/>
        <v>0</v>
      </c>
    </row>
    <row r="48" spans="11:15" x14ac:dyDescent="0.25">
      <c r="K48" s="6">
        <f t="shared" si="5"/>
        <v>0</v>
      </c>
      <c r="L48" s="6">
        <f t="shared" si="6"/>
        <v>0</v>
      </c>
      <c r="M48" s="6">
        <f t="shared" si="7"/>
        <v>0</v>
      </c>
      <c r="N48" s="6">
        <f t="shared" si="8"/>
        <v>0</v>
      </c>
      <c r="O48" s="6">
        <f t="shared" si="9"/>
        <v>0</v>
      </c>
    </row>
    <row r="49" spans="11:15" x14ac:dyDescent="0.25">
      <c r="K49" s="6">
        <f t="shared" si="5"/>
        <v>0</v>
      </c>
      <c r="L49" s="6">
        <f t="shared" si="6"/>
        <v>0</v>
      </c>
      <c r="M49" s="6">
        <f t="shared" si="7"/>
        <v>0</v>
      </c>
      <c r="N49" s="6">
        <f t="shared" si="8"/>
        <v>0</v>
      </c>
      <c r="O49" s="6">
        <f t="shared" si="9"/>
        <v>0</v>
      </c>
    </row>
    <row r="50" spans="11:15" x14ac:dyDescent="0.25">
      <c r="K50" s="6">
        <f t="shared" si="5"/>
        <v>0</v>
      </c>
      <c r="L50" s="6">
        <f t="shared" si="6"/>
        <v>0</v>
      </c>
      <c r="M50" s="6">
        <f t="shared" si="7"/>
        <v>0</v>
      </c>
      <c r="N50" s="6">
        <f t="shared" si="8"/>
        <v>0</v>
      </c>
      <c r="O50" s="6">
        <f t="shared" si="9"/>
        <v>0</v>
      </c>
    </row>
    <row r="51" spans="11:15" x14ac:dyDescent="0.25">
      <c r="K51" s="6">
        <f t="shared" si="5"/>
        <v>0</v>
      </c>
      <c r="L51" s="6">
        <f t="shared" si="6"/>
        <v>0</v>
      </c>
      <c r="M51" s="6">
        <f t="shared" si="7"/>
        <v>0</v>
      </c>
      <c r="N51" s="6">
        <f t="shared" si="8"/>
        <v>0</v>
      </c>
      <c r="O51" s="6">
        <f t="shared" si="9"/>
        <v>0</v>
      </c>
    </row>
    <row r="52" spans="11:15" x14ac:dyDescent="0.25">
      <c r="K52" s="6">
        <f t="shared" si="5"/>
        <v>0</v>
      </c>
      <c r="L52" s="6">
        <f t="shared" si="6"/>
        <v>0</v>
      </c>
      <c r="M52" s="6">
        <f t="shared" si="7"/>
        <v>0</v>
      </c>
      <c r="N52" s="6">
        <f t="shared" si="8"/>
        <v>0</v>
      </c>
      <c r="O52" s="6">
        <f t="shared" si="9"/>
        <v>0</v>
      </c>
    </row>
    <row r="53" spans="11:15" x14ac:dyDescent="0.25">
      <c r="K53" s="6">
        <f t="shared" si="5"/>
        <v>0</v>
      </c>
      <c r="L53" s="6">
        <f t="shared" si="6"/>
        <v>0</v>
      </c>
      <c r="M53" s="6">
        <f t="shared" si="7"/>
        <v>0</v>
      </c>
      <c r="N53" s="6">
        <f t="shared" si="8"/>
        <v>0</v>
      </c>
      <c r="O53" s="6">
        <f t="shared" si="9"/>
        <v>0</v>
      </c>
    </row>
    <row r="54" spans="11:15" x14ac:dyDescent="0.25">
      <c r="K54" s="6">
        <f t="shared" si="5"/>
        <v>0</v>
      </c>
      <c r="L54" s="6">
        <f t="shared" si="6"/>
        <v>0</v>
      </c>
      <c r="M54" s="6">
        <f t="shared" si="7"/>
        <v>0</v>
      </c>
      <c r="N54" s="6">
        <f t="shared" si="8"/>
        <v>0</v>
      </c>
      <c r="O54" s="6">
        <f t="shared" si="9"/>
        <v>0</v>
      </c>
    </row>
    <row r="55" spans="11:15" x14ac:dyDescent="0.25">
      <c r="K55" s="6">
        <f t="shared" si="5"/>
        <v>0</v>
      </c>
      <c r="L55" s="6">
        <f t="shared" si="6"/>
        <v>0</v>
      </c>
      <c r="M55" s="6">
        <f t="shared" si="7"/>
        <v>0</v>
      </c>
      <c r="N55" s="6">
        <f t="shared" si="8"/>
        <v>0</v>
      </c>
      <c r="O55" s="6">
        <f t="shared" si="9"/>
        <v>0</v>
      </c>
    </row>
    <row r="56" spans="11:15" x14ac:dyDescent="0.25">
      <c r="K56" s="6">
        <f t="shared" si="5"/>
        <v>0</v>
      </c>
      <c r="L56" s="6">
        <f t="shared" si="6"/>
        <v>0</v>
      </c>
      <c r="M56" s="6">
        <f t="shared" si="7"/>
        <v>0</v>
      </c>
      <c r="N56" s="6">
        <f t="shared" si="8"/>
        <v>0</v>
      </c>
      <c r="O56" s="6">
        <f t="shared" si="9"/>
        <v>0</v>
      </c>
    </row>
    <row r="57" spans="11:15" x14ac:dyDescent="0.25">
      <c r="K57" s="6">
        <f t="shared" si="5"/>
        <v>0</v>
      </c>
      <c r="L57" s="6">
        <f t="shared" si="6"/>
        <v>0</v>
      </c>
      <c r="M57" s="6">
        <f t="shared" si="7"/>
        <v>0</v>
      </c>
      <c r="N57" s="6">
        <f t="shared" si="8"/>
        <v>0</v>
      </c>
      <c r="O57" s="6">
        <f t="shared" si="9"/>
        <v>0</v>
      </c>
    </row>
    <row r="58" spans="11:15" x14ac:dyDescent="0.25">
      <c r="K58" s="6">
        <f t="shared" si="5"/>
        <v>0</v>
      </c>
      <c r="L58" s="6">
        <f t="shared" si="6"/>
        <v>0</v>
      </c>
      <c r="M58" s="6">
        <f t="shared" si="7"/>
        <v>0</v>
      </c>
      <c r="N58" s="6">
        <f t="shared" si="8"/>
        <v>0</v>
      </c>
      <c r="O58" s="6">
        <f t="shared" si="9"/>
        <v>0</v>
      </c>
    </row>
    <row r="59" spans="11:15" x14ac:dyDescent="0.25">
      <c r="K59" s="6">
        <f t="shared" si="5"/>
        <v>0</v>
      </c>
      <c r="L59" s="6">
        <f t="shared" si="6"/>
        <v>0</v>
      </c>
      <c r="M59" s="6">
        <f t="shared" si="7"/>
        <v>0</v>
      </c>
      <c r="N59" s="6">
        <f t="shared" si="8"/>
        <v>0</v>
      </c>
      <c r="O59" s="6">
        <f t="shared" si="9"/>
        <v>0</v>
      </c>
    </row>
    <row r="60" spans="11:15" x14ac:dyDescent="0.25">
      <c r="K60" s="6">
        <f t="shared" si="5"/>
        <v>0</v>
      </c>
      <c r="L60" s="6">
        <f t="shared" si="6"/>
        <v>0</v>
      </c>
      <c r="M60" s="6">
        <f t="shared" si="7"/>
        <v>0</v>
      </c>
      <c r="N60" s="6">
        <f t="shared" si="8"/>
        <v>0</v>
      </c>
      <c r="O60" s="6">
        <f t="shared" si="9"/>
        <v>0</v>
      </c>
    </row>
    <row r="61" spans="11:15" x14ac:dyDescent="0.25">
      <c r="K61" s="6">
        <f t="shared" si="5"/>
        <v>0</v>
      </c>
      <c r="L61" s="6">
        <f t="shared" si="6"/>
        <v>0</v>
      </c>
      <c r="M61" s="6">
        <f t="shared" si="7"/>
        <v>0</v>
      </c>
      <c r="N61" s="6">
        <f t="shared" si="8"/>
        <v>0</v>
      </c>
      <c r="O61" s="6">
        <f t="shared" si="9"/>
        <v>0</v>
      </c>
    </row>
    <row r="62" spans="11:15" x14ac:dyDescent="0.25">
      <c r="K62" s="6">
        <f t="shared" si="5"/>
        <v>0</v>
      </c>
      <c r="L62" s="6">
        <f t="shared" si="6"/>
        <v>0</v>
      </c>
      <c r="M62" s="6">
        <f t="shared" si="7"/>
        <v>0</v>
      </c>
      <c r="N62" s="6">
        <f t="shared" si="8"/>
        <v>0</v>
      </c>
      <c r="O62" s="6">
        <f t="shared" si="9"/>
        <v>0</v>
      </c>
    </row>
    <row r="63" spans="11:15" x14ac:dyDescent="0.25">
      <c r="K63" s="6">
        <f t="shared" si="5"/>
        <v>0</v>
      </c>
      <c r="L63" s="6">
        <f t="shared" si="6"/>
        <v>0</v>
      </c>
      <c r="M63" s="6">
        <f t="shared" si="7"/>
        <v>0</v>
      </c>
      <c r="N63" s="6">
        <f t="shared" si="8"/>
        <v>0</v>
      </c>
      <c r="O63" s="6">
        <f t="shared" si="9"/>
        <v>0</v>
      </c>
    </row>
    <row r="64" spans="11:15" x14ac:dyDescent="0.25">
      <c r="K64" s="6">
        <f t="shared" si="5"/>
        <v>0</v>
      </c>
      <c r="L64" s="6">
        <f t="shared" si="6"/>
        <v>0</v>
      </c>
      <c r="M64" s="6">
        <f t="shared" si="7"/>
        <v>0</v>
      </c>
      <c r="N64" s="6">
        <f t="shared" si="8"/>
        <v>0</v>
      </c>
      <c r="O64" s="6">
        <f t="shared" si="9"/>
        <v>0</v>
      </c>
    </row>
    <row r="65" spans="11:15" x14ac:dyDescent="0.25">
      <c r="K65" s="6">
        <f t="shared" si="5"/>
        <v>0</v>
      </c>
      <c r="L65" s="6">
        <f t="shared" si="6"/>
        <v>0</v>
      </c>
      <c r="M65" s="6">
        <f t="shared" si="7"/>
        <v>0</v>
      </c>
      <c r="N65" s="6">
        <f t="shared" si="8"/>
        <v>0</v>
      </c>
      <c r="O65" s="6">
        <f t="shared" si="9"/>
        <v>0</v>
      </c>
    </row>
    <row r="66" spans="11:15" x14ac:dyDescent="0.25">
      <c r="K66" s="6">
        <f t="shared" ref="K66:K87" si="10">IF(LEN(C66)&gt;=1,1,0)*$C$5</f>
        <v>0</v>
      </c>
      <c r="L66" s="6">
        <f t="shared" ref="L66:L87" si="11">IF(LEN(D66)&gt;=1,1,0)*$D$5</f>
        <v>0</v>
      </c>
      <c r="M66" s="6">
        <f t="shared" ref="M66:M87" si="12">IF(LEN(E66)&gt;=1,1,0)*$E$5</f>
        <v>0</v>
      </c>
      <c r="N66" s="6">
        <f t="shared" ref="N66:N87" si="13">IF(LEN(F66)&gt;=1,1,0)*$F$5</f>
        <v>0</v>
      </c>
      <c r="O66" s="6">
        <f t="shared" ref="O66:O87" si="14">IF(LEN(G66)&gt;=1,1,0)*$G$5</f>
        <v>0</v>
      </c>
    </row>
    <row r="67" spans="11:15" x14ac:dyDescent="0.25">
      <c r="K67" s="6">
        <f t="shared" si="10"/>
        <v>0</v>
      </c>
      <c r="L67" s="6">
        <f t="shared" si="11"/>
        <v>0</v>
      </c>
      <c r="M67" s="6">
        <f t="shared" si="12"/>
        <v>0</v>
      </c>
      <c r="N67" s="6">
        <f t="shared" si="13"/>
        <v>0</v>
      </c>
      <c r="O67" s="6">
        <f t="shared" si="14"/>
        <v>0</v>
      </c>
    </row>
    <row r="68" spans="11:15" x14ac:dyDescent="0.25">
      <c r="K68" s="6">
        <f t="shared" si="10"/>
        <v>0</v>
      </c>
      <c r="L68" s="6">
        <f t="shared" si="11"/>
        <v>0</v>
      </c>
      <c r="M68" s="6">
        <f t="shared" si="12"/>
        <v>0</v>
      </c>
      <c r="N68" s="6">
        <f t="shared" si="13"/>
        <v>0</v>
      </c>
      <c r="O68" s="6">
        <f t="shared" si="14"/>
        <v>0</v>
      </c>
    </row>
    <row r="69" spans="11:15" x14ac:dyDescent="0.25">
      <c r="K69" s="6">
        <f t="shared" si="10"/>
        <v>0</v>
      </c>
      <c r="L69" s="6">
        <f t="shared" si="11"/>
        <v>0</v>
      </c>
      <c r="M69" s="6">
        <f t="shared" si="12"/>
        <v>0</v>
      </c>
      <c r="N69" s="6">
        <f t="shared" si="13"/>
        <v>0</v>
      </c>
      <c r="O69" s="6">
        <f t="shared" si="14"/>
        <v>0</v>
      </c>
    </row>
    <row r="70" spans="11:15" x14ac:dyDescent="0.25">
      <c r="K70" s="6">
        <f t="shared" si="10"/>
        <v>0</v>
      </c>
      <c r="L70" s="6">
        <f t="shared" si="11"/>
        <v>0</v>
      </c>
      <c r="M70" s="6">
        <f t="shared" si="12"/>
        <v>0</v>
      </c>
      <c r="N70" s="6">
        <f t="shared" si="13"/>
        <v>0</v>
      </c>
      <c r="O70" s="6">
        <f t="shared" si="14"/>
        <v>0</v>
      </c>
    </row>
    <row r="71" spans="11:15" x14ac:dyDescent="0.25">
      <c r="K71" s="6">
        <f t="shared" si="10"/>
        <v>0</v>
      </c>
      <c r="L71" s="6">
        <f t="shared" si="11"/>
        <v>0</v>
      </c>
      <c r="M71" s="6">
        <f t="shared" si="12"/>
        <v>0</v>
      </c>
      <c r="N71" s="6">
        <f t="shared" si="13"/>
        <v>0</v>
      </c>
      <c r="O71" s="6">
        <f t="shared" si="14"/>
        <v>0</v>
      </c>
    </row>
    <row r="72" spans="11:15" x14ac:dyDescent="0.25">
      <c r="K72" s="6">
        <f t="shared" si="10"/>
        <v>0</v>
      </c>
      <c r="L72" s="6">
        <f t="shared" si="11"/>
        <v>0</v>
      </c>
      <c r="M72" s="6">
        <f t="shared" si="12"/>
        <v>0</v>
      </c>
      <c r="N72" s="6">
        <f t="shared" si="13"/>
        <v>0</v>
      </c>
      <c r="O72" s="6">
        <f t="shared" si="14"/>
        <v>0</v>
      </c>
    </row>
    <row r="73" spans="11:15" x14ac:dyDescent="0.25">
      <c r="K73" s="6">
        <f t="shared" si="10"/>
        <v>0</v>
      </c>
      <c r="L73" s="6">
        <f t="shared" si="11"/>
        <v>0</v>
      </c>
      <c r="M73" s="6">
        <f t="shared" si="12"/>
        <v>0</v>
      </c>
      <c r="N73" s="6">
        <f t="shared" si="13"/>
        <v>0</v>
      </c>
      <c r="O73" s="6">
        <f t="shared" si="14"/>
        <v>0</v>
      </c>
    </row>
    <row r="74" spans="11:15" x14ac:dyDescent="0.25">
      <c r="K74" s="6">
        <f t="shared" si="10"/>
        <v>0</v>
      </c>
      <c r="L74" s="6">
        <f t="shared" si="11"/>
        <v>0</v>
      </c>
      <c r="M74" s="6">
        <f t="shared" si="12"/>
        <v>0</v>
      </c>
      <c r="N74" s="6">
        <f t="shared" si="13"/>
        <v>0</v>
      </c>
      <c r="O74" s="6">
        <f t="shared" si="14"/>
        <v>0</v>
      </c>
    </row>
    <row r="75" spans="11:15" x14ac:dyDescent="0.25">
      <c r="K75" s="6">
        <f t="shared" si="10"/>
        <v>0</v>
      </c>
      <c r="L75" s="6">
        <f t="shared" si="11"/>
        <v>0</v>
      </c>
      <c r="M75" s="6">
        <f t="shared" si="12"/>
        <v>0</v>
      </c>
      <c r="N75" s="6">
        <f t="shared" si="13"/>
        <v>0</v>
      </c>
      <c r="O75" s="6">
        <f t="shared" si="14"/>
        <v>0</v>
      </c>
    </row>
    <row r="76" spans="11:15" x14ac:dyDescent="0.25">
      <c r="K76" s="6">
        <f t="shared" si="10"/>
        <v>0</v>
      </c>
      <c r="L76" s="6">
        <f t="shared" si="11"/>
        <v>0</v>
      </c>
      <c r="M76" s="6">
        <f t="shared" si="12"/>
        <v>0</v>
      </c>
      <c r="N76" s="6">
        <f t="shared" si="13"/>
        <v>0</v>
      </c>
      <c r="O76" s="6">
        <f t="shared" si="14"/>
        <v>0</v>
      </c>
    </row>
    <row r="77" spans="11:15" x14ac:dyDescent="0.25">
      <c r="K77" s="6">
        <f t="shared" si="10"/>
        <v>0</v>
      </c>
      <c r="L77" s="6">
        <f t="shared" si="11"/>
        <v>0</v>
      </c>
      <c r="M77" s="6">
        <f t="shared" si="12"/>
        <v>0</v>
      </c>
      <c r="N77" s="6">
        <f t="shared" si="13"/>
        <v>0</v>
      </c>
      <c r="O77" s="6">
        <f t="shared" si="14"/>
        <v>0</v>
      </c>
    </row>
    <row r="78" spans="11:15" x14ac:dyDescent="0.25">
      <c r="K78" s="6">
        <f t="shared" si="10"/>
        <v>0</v>
      </c>
      <c r="L78" s="6">
        <f t="shared" si="11"/>
        <v>0</v>
      </c>
      <c r="M78" s="6">
        <f t="shared" si="12"/>
        <v>0</v>
      </c>
      <c r="N78" s="6">
        <f t="shared" si="13"/>
        <v>0</v>
      </c>
      <c r="O78" s="6">
        <f t="shared" si="14"/>
        <v>0</v>
      </c>
    </row>
    <row r="79" spans="11:15" x14ac:dyDescent="0.25">
      <c r="K79" s="6">
        <f t="shared" si="10"/>
        <v>0</v>
      </c>
      <c r="L79" s="6">
        <f t="shared" si="11"/>
        <v>0</v>
      </c>
      <c r="M79" s="6">
        <f t="shared" si="12"/>
        <v>0</v>
      </c>
      <c r="N79" s="6">
        <f t="shared" si="13"/>
        <v>0</v>
      </c>
      <c r="O79" s="6">
        <f t="shared" si="14"/>
        <v>0</v>
      </c>
    </row>
    <row r="80" spans="11:15" x14ac:dyDescent="0.25">
      <c r="K80" s="6">
        <f t="shared" si="10"/>
        <v>0</v>
      </c>
      <c r="L80" s="6">
        <f t="shared" si="11"/>
        <v>0</v>
      </c>
      <c r="M80" s="6">
        <f t="shared" si="12"/>
        <v>0</v>
      </c>
      <c r="N80" s="6">
        <f t="shared" si="13"/>
        <v>0</v>
      </c>
      <c r="O80" s="6">
        <f t="shared" si="14"/>
        <v>0</v>
      </c>
    </row>
    <row r="81" spans="11:15" x14ac:dyDescent="0.25">
      <c r="K81" s="6">
        <f t="shared" si="10"/>
        <v>0</v>
      </c>
      <c r="L81" s="6">
        <f t="shared" si="11"/>
        <v>0</v>
      </c>
      <c r="M81" s="6">
        <f t="shared" si="12"/>
        <v>0</v>
      </c>
      <c r="N81" s="6">
        <f t="shared" si="13"/>
        <v>0</v>
      </c>
      <c r="O81" s="6">
        <f t="shared" si="14"/>
        <v>0</v>
      </c>
    </row>
    <row r="82" spans="11:15" x14ac:dyDescent="0.25">
      <c r="K82" s="6">
        <f t="shared" si="10"/>
        <v>0</v>
      </c>
      <c r="L82" s="6">
        <f t="shared" si="11"/>
        <v>0</v>
      </c>
      <c r="M82" s="6">
        <f t="shared" si="12"/>
        <v>0</v>
      </c>
      <c r="N82" s="6">
        <f t="shared" si="13"/>
        <v>0</v>
      </c>
      <c r="O82" s="6">
        <f t="shared" si="14"/>
        <v>0</v>
      </c>
    </row>
    <row r="83" spans="11:15" x14ac:dyDescent="0.25">
      <c r="K83" s="6">
        <f t="shared" si="10"/>
        <v>0</v>
      </c>
      <c r="L83" s="6">
        <f t="shared" si="11"/>
        <v>0</v>
      </c>
      <c r="M83" s="6">
        <f t="shared" si="12"/>
        <v>0</v>
      </c>
      <c r="N83" s="6">
        <f t="shared" si="13"/>
        <v>0</v>
      </c>
      <c r="O83" s="6">
        <f t="shared" si="14"/>
        <v>0</v>
      </c>
    </row>
    <row r="84" spans="11:15" x14ac:dyDescent="0.25">
      <c r="K84" s="6">
        <f t="shared" si="10"/>
        <v>0</v>
      </c>
      <c r="L84" s="6">
        <f t="shared" si="11"/>
        <v>0</v>
      </c>
      <c r="M84" s="6">
        <f t="shared" si="12"/>
        <v>0</v>
      </c>
      <c r="N84" s="6">
        <f t="shared" si="13"/>
        <v>0</v>
      </c>
      <c r="O84" s="6">
        <f t="shared" si="14"/>
        <v>0</v>
      </c>
    </row>
    <row r="85" spans="11:15" x14ac:dyDescent="0.25">
      <c r="K85" s="6">
        <f t="shared" si="10"/>
        <v>0</v>
      </c>
      <c r="L85" s="6">
        <f t="shared" si="11"/>
        <v>0</v>
      </c>
      <c r="M85" s="6">
        <f t="shared" si="12"/>
        <v>0</v>
      </c>
      <c r="N85" s="6">
        <f t="shared" si="13"/>
        <v>0</v>
      </c>
      <c r="O85" s="6">
        <f t="shared" si="14"/>
        <v>0</v>
      </c>
    </row>
    <row r="86" spans="11:15" x14ac:dyDescent="0.25">
      <c r="K86" s="6">
        <f t="shared" si="10"/>
        <v>0</v>
      </c>
      <c r="L86" s="6">
        <f t="shared" si="11"/>
        <v>0</v>
      </c>
      <c r="M86" s="6">
        <f t="shared" si="12"/>
        <v>0</v>
      </c>
      <c r="N86" s="6">
        <f t="shared" si="13"/>
        <v>0</v>
      </c>
      <c r="O86" s="6">
        <f t="shared" si="14"/>
        <v>0</v>
      </c>
    </row>
    <row r="87" spans="11:15" x14ac:dyDescent="0.25">
      <c r="K87" s="6">
        <f t="shared" si="10"/>
        <v>0</v>
      </c>
      <c r="L87" s="6">
        <f t="shared" si="11"/>
        <v>0</v>
      </c>
      <c r="M87" s="6">
        <f t="shared" si="12"/>
        <v>0</v>
      </c>
      <c r="N87" s="6">
        <f t="shared" si="13"/>
        <v>0</v>
      </c>
      <c r="O87" s="6">
        <f t="shared" si="14"/>
        <v>0</v>
      </c>
    </row>
  </sheetData>
  <sheetProtection algorithmName="SHA-512" hashValue="PjtAqLLiTiZWh6zMcLsXjW7hZEHO1IYS0OL2Q7T47+FciWQP2H2gTGkUMA8FFAnB5Ij7KLlgsVdoTAPfYJIM8A==" saltValue="T+yGoMqaXRJUoIqej0/aKg==" spinCount="100000" sheet="1" objects="1" scenarios="1" selectLockedCells="1"/>
  <mergeCells count="6">
    <mergeCell ref="C28:G28"/>
    <mergeCell ref="C1:G1"/>
    <mergeCell ref="C3:G3"/>
    <mergeCell ref="C7:G7"/>
    <mergeCell ref="C11:G11"/>
    <mergeCell ref="C19:G19"/>
  </mergeCells>
  <pageMargins left="0.70866141732283472" right="0.70866141732283472" top="0.74803149606299213" bottom="0.74803149606299213" header="0.31496062992125984" footer="0.31496062992125984"/>
  <pageSetup paperSize="9" scale="81" orientation="landscape" r:id="rId1"/>
  <headerFooter>
    <oddHeader xml:space="preserve">&amp;R&amp;G
</oddHeader>
    <oddFooter>&amp;R© Flore Group 2022</oddFooter>
  </headerFooter>
  <legacyDrawing r:id="rId2"/>
  <legacyDrawingHF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P95"/>
  <sheetViews>
    <sheetView view="pageLayout" topLeftCell="A4" zoomScale="85" zoomScaleNormal="85" zoomScalePageLayoutView="85" workbookViewId="0">
      <selection activeCell="C33" sqref="C33"/>
    </sheetView>
  </sheetViews>
  <sheetFormatPr baseColWidth="10" defaultRowHeight="15" x14ac:dyDescent="0.25"/>
  <cols>
    <col min="1" max="1" width="78" style="4" customWidth="1"/>
    <col min="2" max="2" width="1.85546875" customWidth="1"/>
    <col min="3" max="7" width="2.140625" style="5" bestFit="1" customWidth="1"/>
    <col min="8" max="8" width="1.85546875" style="105" customWidth="1"/>
    <col min="9" max="9" width="71.7109375" style="104" customWidth="1"/>
    <col min="11" max="15" width="2.140625" style="6" hidden="1" customWidth="1"/>
    <col min="16" max="16" width="11.42578125" style="3" hidden="1" customWidth="1"/>
    <col min="17" max="17" width="11.42578125" customWidth="1"/>
  </cols>
  <sheetData>
    <row r="1" spans="1:16" ht="16.5" thickBot="1" x14ac:dyDescent="0.3">
      <c r="A1" s="40" t="str">
        <f>CONCATENATE("Organisation : ",Synthèse!$B$3)</f>
        <v xml:space="preserve">Organisation : </v>
      </c>
      <c r="C1" s="194">
        <f>Synthèse!$B$7</f>
        <v>0</v>
      </c>
      <c r="D1" s="195"/>
      <c r="E1" s="195"/>
      <c r="F1" s="195"/>
      <c r="G1" s="196"/>
      <c r="I1" s="102" t="str">
        <f>CONCATENATE("Projet : ",Synthèse!B3)</f>
        <v xml:space="preserve">Projet : </v>
      </c>
      <c r="K1" s="3" t="s">
        <v>3</v>
      </c>
      <c r="L1" s="3" t="s">
        <v>3</v>
      </c>
      <c r="M1" s="3" t="s">
        <v>3</v>
      </c>
      <c r="N1" s="3" t="s">
        <v>3</v>
      </c>
      <c r="O1" s="3" t="s">
        <v>3</v>
      </c>
      <c r="P1" s="3" t="s">
        <v>3</v>
      </c>
    </row>
    <row r="2" spans="1:16" ht="15.75" thickBot="1" x14ac:dyDescent="0.3">
      <c r="A2" s="41"/>
      <c r="I2" s="103"/>
      <c r="P2" s="7">
        <f>C7</f>
        <v>0</v>
      </c>
    </row>
    <row r="3" spans="1:16" ht="16.5" thickBot="1" x14ac:dyDescent="0.3">
      <c r="A3" s="40" t="s">
        <v>129</v>
      </c>
      <c r="C3" s="197">
        <f>MIN(1,LARGE(P2:P4,1)*0.8+LARGE(P2:P4,2)*0.3+LARGE(P2:P4,3)*0.1+IF(LARGE(P2:P4,3)&lt;0,LARGE(P2:P4,3),0))</f>
        <v>0</v>
      </c>
      <c r="D3" s="197"/>
      <c r="E3" s="197"/>
      <c r="F3" s="197"/>
      <c r="G3" s="197"/>
      <c r="I3" s="102" t="str">
        <f>CONCATENATE("Scénario : ",Synthèse!B5)</f>
        <v xml:space="preserve">Scénario : </v>
      </c>
      <c r="P3" s="7">
        <f>C21</f>
        <v>0</v>
      </c>
    </row>
    <row r="4" spans="1:16" ht="15.75" thickBot="1" x14ac:dyDescent="0.3">
      <c r="A4" s="42"/>
      <c r="I4" s="103"/>
      <c r="P4" s="7">
        <f>C31</f>
        <v>0</v>
      </c>
    </row>
    <row r="5" spans="1:16" ht="16.5" thickBot="1" x14ac:dyDescent="0.3">
      <c r="A5" s="40" t="s">
        <v>4</v>
      </c>
      <c r="C5" s="49">
        <v>0</v>
      </c>
      <c r="D5" s="50">
        <v>1</v>
      </c>
      <c r="E5" s="50">
        <v>2</v>
      </c>
      <c r="F5" s="50">
        <v>3</v>
      </c>
      <c r="G5" s="51">
        <v>4</v>
      </c>
      <c r="I5" s="102" t="s">
        <v>5</v>
      </c>
      <c r="K5" s="6">
        <f t="shared" ref="K5:K36" si="0">IF(LEN(C5)&gt;=1,1,0)*$C$5</f>
        <v>0</v>
      </c>
      <c r="L5" s="6">
        <f t="shared" ref="L5:L36" si="1">IF(LEN(D5)&gt;=1,1,0)*$D$5</f>
        <v>1</v>
      </c>
      <c r="M5" s="6">
        <f t="shared" ref="M5:M36" si="2">IF(LEN(E5)&gt;=1,1,0)*$E$5</f>
        <v>2</v>
      </c>
      <c r="N5" s="6">
        <f t="shared" ref="N5:N36" si="3">IF(LEN(F5)&gt;=1,1,0)*$F$5</f>
        <v>3</v>
      </c>
      <c r="O5" s="6">
        <f t="shared" ref="O5:O36" si="4">IF(LEN(G5)&gt;=1,1,0)*$G$5</f>
        <v>4</v>
      </c>
      <c r="P5" s="7"/>
    </row>
    <row r="6" spans="1:16" ht="15.75" thickBot="1" x14ac:dyDescent="0.3">
      <c r="C6" s="106"/>
      <c r="D6" s="106"/>
      <c r="E6" s="106"/>
      <c r="F6" s="106"/>
      <c r="G6" s="106"/>
      <c r="K6" s="6">
        <f t="shared" si="0"/>
        <v>0</v>
      </c>
      <c r="L6" s="6">
        <f t="shared" si="1"/>
        <v>0</v>
      </c>
      <c r="M6" s="6">
        <f t="shared" si="2"/>
        <v>0</v>
      </c>
      <c r="N6" s="6">
        <f t="shared" si="3"/>
        <v>0</v>
      </c>
      <c r="O6" s="6">
        <f t="shared" si="4"/>
        <v>0</v>
      </c>
    </row>
    <row r="7" spans="1:16" ht="16.5" thickBot="1" x14ac:dyDescent="0.3">
      <c r="A7" s="40" t="s">
        <v>84</v>
      </c>
      <c r="C7" s="193">
        <f>MIN(1,POWER(LARGE(K9:O18,1)*0.23,1.5)+POWER(LARGE(K9:O18,2)*0.18,1.5)+POWER(LARGE(K9:O18,3)*0.13,1.5))-POWER(LARGE(K19:O19,1)*0.2,1.5)</f>
        <v>0</v>
      </c>
      <c r="D7" s="193"/>
      <c r="E7" s="193"/>
      <c r="F7" s="193"/>
      <c r="G7" s="193"/>
      <c r="K7" s="6">
        <f t="shared" si="0"/>
        <v>0</v>
      </c>
      <c r="L7" s="6">
        <f t="shared" si="1"/>
        <v>0</v>
      </c>
      <c r="M7" s="6">
        <f t="shared" si="2"/>
        <v>0</v>
      </c>
      <c r="N7" s="6">
        <f t="shared" si="3"/>
        <v>0</v>
      </c>
      <c r="O7" s="6">
        <f t="shared" si="4"/>
        <v>0</v>
      </c>
    </row>
    <row r="8" spans="1:16" x14ac:dyDescent="0.25">
      <c r="A8" s="48" t="s">
        <v>111</v>
      </c>
      <c r="C8" s="198"/>
      <c r="D8" s="198"/>
      <c r="E8" s="198"/>
      <c r="F8" s="198"/>
      <c r="G8" s="198"/>
      <c r="K8" s="6">
        <f t="shared" si="0"/>
        <v>0</v>
      </c>
      <c r="L8" s="6">
        <f t="shared" si="1"/>
        <v>0</v>
      </c>
      <c r="M8" s="6">
        <f t="shared" si="2"/>
        <v>0</v>
      </c>
      <c r="N8" s="6">
        <f t="shared" si="3"/>
        <v>0</v>
      </c>
      <c r="O8" s="6">
        <f t="shared" si="4"/>
        <v>0</v>
      </c>
    </row>
    <row r="9" spans="1:16" x14ac:dyDescent="0.25">
      <c r="A9" s="39" t="s">
        <v>113</v>
      </c>
      <c r="C9" s="35"/>
      <c r="D9" s="35"/>
      <c r="E9" s="35"/>
      <c r="F9" s="35"/>
      <c r="G9" s="35"/>
      <c r="I9" s="36"/>
      <c r="K9" s="6">
        <f t="shared" si="0"/>
        <v>0</v>
      </c>
      <c r="L9" s="6">
        <f t="shared" si="1"/>
        <v>0</v>
      </c>
      <c r="M9" s="6">
        <f t="shared" si="2"/>
        <v>0</v>
      </c>
      <c r="N9" s="6">
        <f t="shared" si="3"/>
        <v>0</v>
      </c>
      <c r="O9" s="6">
        <f t="shared" si="4"/>
        <v>0</v>
      </c>
    </row>
    <row r="10" spans="1:16" x14ac:dyDescent="0.25">
      <c r="A10" s="39" t="s">
        <v>130</v>
      </c>
      <c r="C10" s="34"/>
      <c r="D10" s="34"/>
      <c r="E10" s="34"/>
      <c r="F10" s="34"/>
      <c r="G10" s="34"/>
      <c r="I10" s="36"/>
      <c r="K10" s="6">
        <f t="shared" si="0"/>
        <v>0</v>
      </c>
      <c r="L10" s="6">
        <f t="shared" si="1"/>
        <v>0</v>
      </c>
      <c r="M10" s="6">
        <f t="shared" si="2"/>
        <v>0</v>
      </c>
      <c r="N10" s="6">
        <f t="shared" si="3"/>
        <v>0</v>
      </c>
      <c r="O10" s="6">
        <f t="shared" si="4"/>
        <v>0</v>
      </c>
    </row>
    <row r="11" spans="1:16" x14ac:dyDescent="0.25">
      <c r="A11" s="39" t="s">
        <v>8</v>
      </c>
      <c r="C11" s="34"/>
      <c r="D11" s="34"/>
      <c r="E11" s="34"/>
      <c r="F11" s="34"/>
      <c r="G11" s="34"/>
      <c r="I11" s="36"/>
      <c r="K11" s="6">
        <f t="shared" si="0"/>
        <v>0</v>
      </c>
      <c r="L11" s="6">
        <f t="shared" si="1"/>
        <v>0</v>
      </c>
      <c r="M11" s="6">
        <f t="shared" si="2"/>
        <v>0</v>
      </c>
      <c r="N11" s="6">
        <f t="shared" si="3"/>
        <v>0</v>
      </c>
      <c r="O11" s="6">
        <f t="shared" si="4"/>
        <v>0</v>
      </c>
    </row>
    <row r="12" spans="1:16" x14ac:dyDescent="0.25">
      <c r="A12" s="39" t="s">
        <v>7</v>
      </c>
      <c r="C12" s="34"/>
      <c r="D12" s="34"/>
      <c r="E12" s="34"/>
      <c r="F12" s="34"/>
      <c r="G12" s="34"/>
      <c r="I12" s="36"/>
      <c r="K12" s="6">
        <f t="shared" si="0"/>
        <v>0</v>
      </c>
      <c r="L12" s="6">
        <f t="shared" si="1"/>
        <v>0</v>
      </c>
      <c r="M12" s="6">
        <f t="shared" si="2"/>
        <v>0</v>
      </c>
      <c r="N12" s="6">
        <f t="shared" si="3"/>
        <v>0</v>
      </c>
      <c r="O12" s="6">
        <f t="shared" si="4"/>
        <v>0</v>
      </c>
    </row>
    <row r="13" spans="1:16" x14ac:dyDescent="0.25">
      <c r="A13" s="39" t="s">
        <v>112</v>
      </c>
      <c r="C13" s="34"/>
      <c r="D13" s="34"/>
      <c r="E13" s="34"/>
      <c r="F13" s="34"/>
      <c r="G13" s="34"/>
      <c r="I13" s="36"/>
      <c r="K13" s="6">
        <f t="shared" si="0"/>
        <v>0</v>
      </c>
      <c r="L13" s="6">
        <f t="shared" si="1"/>
        <v>0</v>
      </c>
      <c r="M13" s="6">
        <f t="shared" si="2"/>
        <v>0</v>
      </c>
      <c r="N13" s="6">
        <f t="shared" si="3"/>
        <v>0</v>
      </c>
      <c r="O13" s="6">
        <f t="shared" si="4"/>
        <v>0</v>
      </c>
    </row>
    <row r="14" spans="1:16" x14ac:dyDescent="0.25">
      <c r="A14" s="39" t="s">
        <v>116</v>
      </c>
      <c r="C14" s="34"/>
      <c r="D14" s="34"/>
      <c r="E14" s="34"/>
      <c r="F14" s="34"/>
      <c r="G14" s="34"/>
      <c r="I14" s="36"/>
      <c r="K14" s="6">
        <f t="shared" si="0"/>
        <v>0</v>
      </c>
      <c r="L14" s="6">
        <f t="shared" si="1"/>
        <v>0</v>
      </c>
      <c r="M14" s="6">
        <f t="shared" si="2"/>
        <v>0</v>
      </c>
      <c r="N14" s="6">
        <f t="shared" si="3"/>
        <v>0</v>
      </c>
      <c r="O14" s="6">
        <f t="shared" si="4"/>
        <v>0</v>
      </c>
    </row>
    <row r="15" spans="1:16" x14ac:dyDescent="0.25">
      <c r="A15" s="39" t="s">
        <v>114</v>
      </c>
      <c r="C15" s="34"/>
      <c r="D15" s="34"/>
      <c r="E15" s="34"/>
      <c r="F15" s="34"/>
      <c r="G15" s="34"/>
      <c r="I15" s="36"/>
      <c r="K15" s="6">
        <f t="shared" si="0"/>
        <v>0</v>
      </c>
      <c r="L15" s="6">
        <f t="shared" si="1"/>
        <v>0</v>
      </c>
      <c r="M15" s="6">
        <f t="shared" si="2"/>
        <v>0</v>
      </c>
      <c r="N15" s="6">
        <f t="shared" si="3"/>
        <v>0</v>
      </c>
      <c r="O15" s="6">
        <f t="shared" si="4"/>
        <v>0</v>
      </c>
    </row>
    <row r="16" spans="1:16" x14ac:dyDescent="0.25">
      <c r="A16" s="39" t="s">
        <v>115</v>
      </c>
      <c r="C16" s="34"/>
      <c r="D16" s="34"/>
      <c r="E16" s="34"/>
      <c r="F16" s="34"/>
      <c r="G16" s="34"/>
      <c r="I16" s="36"/>
      <c r="K16" s="6">
        <f t="shared" si="0"/>
        <v>0</v>
      </c>
      <c r="L16" s="6">
        <f t="shared" si="1"/>
        <v>0</v>
      </c>
      <c r="M16" s="6">
        <f t="shared" si="2"/>
        <v>0</v>
      </c>
      <c r="N16" s="6">
        <f t="shared" si="3"/>
        <v>0</v>
      </c>
      <c r="O16" s="6">
        <f t="shared" si="4"/>
        <v>0</v>
      </c>
    </row>
    <row r="17" spans="1:16" x14ac:dyDescent="0.25">
      <c r="A17" s="39" t="s">
        <v>9</v>
      </c>
      <c r="C17" s="34"/>
      <c r="D17" s="34"/>
      <c r="E17" s="34"/>
      <c r="F17" s="34"/>
      <c r="G17" s="34"/>
      <c r="I17" s="36"/>
      <c r="K17" s="6">
        <f t="shared" si="0"/>
        <v>0</v>
      </c>
      <c r="L17" s="6">
        <f t="shared" si="1"/>
        <v>0</v>
      </c>
      <c r="M17" s="6">
        <f t="shared" si="2"/>
        <v>0</v>
      </c>
      <c r="N17" s="6">
        <f t="shared" si="3"/>
        <v>0</v>
      </c>
      <c r="O17" s="6">
        <f t="shared" si="4"/>
        <v>0</v>
      </c>
    </row>
    <row r="18" spans="1:16" x14ac:dyDescent="0.25">
      <c r="A18" s="39" t="s">
        <v>10</v>
      </c>
      <c r="C18" s="43"/>
      <c r="D18" s="43"/>
      <c r="E18" s="43"/>
      <c r="F18" s="43"/>
      <c r="G18" s="43"/>
      <c r="I18" s="44"/>
      <c r="K18" s="6">
        <f t="shared" si="0"/>
        <v>0</v>
      </c>
      <c r="L18" s="6">
        <f t="shared" si="1"/>
        <v>0</v>
      </c>
      <c r="M18" s="6">
        <f t="shared" si="2"/>
        <v>0</v>
      </c>
      <c r="N18" s="6">
        <f t="shared" si="3"/>
        <v>0</v>
      </c>
      <c r="O18" s="6">
        <f t="shared" si="4"/>
        <v>0</v>
      </c>
    </row>
    <row r="19" spans="1:16" x14ac:dyDescent="0.25">
      <c r="A19" s="45" t="s">
        <v>11</v>
      </c>
      <c r="C19" s="46"/>
      <c r="D19" s="46"/>
      <c r="E19" s="46"/>
      <c r="F19" s="46"/>
      <c r="G19" s="46"/>
      <c r="I19" s="47"/>
      <c r="K19" s="6">
        <f t="shared" si="0"/>
        <v>0</v>
      </c>
      <c r="L19" s="6">
        <f t="shared" si="1"/>
        <v>0</v>
      </c>
      <c r="M19" s="6">
        <f t="shared" si="2"/>
        <v>0</v>
      </c>
      <c r="N19" s="6">
        <f t="shared" si="3"/>
        <v>0</v>
      </c>
      <c r="O19" s="6">
        <f t="shared" si="4"/>
        <v>0</v>
      </c>
    </row>
    <row r="20" spans="1:16" ht="15.75" thickBot="1" x14ac:dyDescent="0.3">
      <c r="C20" s="33"/>
      <c r="D20" s="33"/>
      <c r="E20" s="33"/>
      <c r="F20" s="33"/>
      <c r="G20" s="33"/>
      <c r="K20" s="6">
        <f t="shared" si="0"/>
        <v>0</v>
      </c>
      <c r="L20" s="6">
        <f t="shared" si="1"/>
        <v>0</v>
      </c>
      <c r="M20" s="6">
        <f t="shared" si="2"/>
        <v>0</v>
      </c>
      <c r="N20" s="6">
        <f t="shared" si="3"/>
        <v>0</v>
      </c>
      <c r="O20" s="6">
        <f t="shared" si="4"/>
        <v>0</v>
      </c>
    </row>
    <row r="21" spans="1:16" ht="16.5" thickBot="1" x14ac:dyDescent="0.3">
      <c r="A21" s="40" t="s">
        <v>12</v>
      </c>
      <c r="C21" s="193">
        <f>MIN(1,POWER(LARGE(K23:O28,1)*0.23,1.5)+POWER(LARGE(K23:O28,2)*0.18,1.5)+POWER(LARGE(K23:O28,3)*0.13,1.5))-POWER(LARGE(K29:O29,1)*0.2,1.5)</f>
        <v>0</v>
      </c>
      <c r="D21" s="193"/>
      <c r="E21" s="193"/>
      <c r="F21" s="193"/>
      <c r="G21" s="193"/>
      <c r="K21" s="6">
        <f t="shared" si="0"/>
        <v>0</v>
      </c>
      <c r="L21" s="6">
        <f t="shared" si="1"/>
        <v>0</v>
      </c>
      <c r="M21" s="6">
        <f t="shared" si="2"/>
        <v>0</v>
      </c>
      <c r="N21" s="6">
        <f t="shared" si="3"/>
        <v>0</v>
      </c>
      <c r="O21" s="6">
        <f t="shared" si="4"/>
        <v>0</v>
      </c>
    </row>
    <row r="22" spans="1:16" x14ac:dyDescent="0.25">
      <c r="A22" s="48" t="s">
        <v>13</v>
      </c>
      <c r="C22" s="198"/>
      <c r="D22" s="198"/>
      <c r="E22" s="198"/>
      <c r="F22" s="198"/>
      <c r="G22" s="198"/>
      <c r="K22" s="6">
        <f t="shared" si="0"/>
        <v>0</v>
      </c>
      <c r="L22" s="6">
        <f t="shared" si="1"/>
        <v>0</v>
      </c>
      <c r="M22" s="6">
        <f t="shared" si="2"/>
        <v>0</v>
      </c>
      <c r="N22" s="6">
        <f t="shared" si="3"/>
        <v>0</v>
      </c>
      <c r="O22" s="6">
        <f t="shared" si="4"/>
        <v>0</v>
      </c>
    </row>
    <row r="23" spans="1:16" x14ac:dyDescent="0.25">
      <c r="A23" s="39" t="s">
        <v>117</v>
      </c>
      <c r="C23" s="35"/>
      <c r="D23" s="35"/>
      <c r="E23" s="35"/>
      <c r="F23" s="35"/>
      <c r="G23" s="35"/>
      <c r="I23" s="36"/>
      <c r="K23" s="6">
        <f t="shared" si="0"/>
        <v>0</v>
      </c>
      <c r="L23" s="6">
        <f t="shared" si="1"/>
        <v>0</v>
      </c>
      <c r="M23" s="6">
        <f t="shared" si="2"/>
        <v>0</v>
      </c>
      <c r="N23" s="6">
        <f t="shared" si="3"/>
        <v>0</v>
      </c>
      <c r="O23" s="6">
        <f t="shared" si="4"/>
        <v>0</v>
      </c>
      <c r="P23" s="7"/>
    </row>
    <row r="24" spans="1:16" x14ac:dyDescent="0.25">
      <c r="A24" s="39" t="s">
        <v>118</v>
      </c>
      <c r="C24" s="35"/>
      <c r="D24" s="35"/>
      <c r="E24" s="35"/>
      <c r="F24" s="35"/>
      <c r="G24" s="35"/>
      <c r="I24" s="36"/>
      <c r="K24" s="6">
        <f t="shared" si="0"/>
        <v>0</v>
      </c>
      <c r="L24" s="6">
        <f t="shared" si="1"/>
        <v>0</v>
      </c>
      <c r="M24" s="6">
        <f t="shared" si="2"/>
        <v>0</v>
      </c>
      <c r="N24" s="6">
        <f t="shared" si="3"/>
        <v>0</v>
      </c>
      <c r="O24" s="6">
        <f t="shared" si="4"/>
        <v>0</v>
      </c>
      <c r="P24" s="7"/>
    </row>
    <row r="25" spans="1:16" x14ac:dyDescent="0.25">
      <c r="A25" s="39" t="s">
        <v>119</v>
      </c>
      <c r="C25" s="35"/>
      <c r="D25" s="35"/>
      <c r="E25" s="35"/>
      <c r="F25" s="35"/>
      <c r="G25" s="35"/>
      <c r="I25" s="36"/>
      <c r="K25" s="6">
        <f t="shared" si="0"/>
        <v>0</v>
      </c>
      <c r="L25" s="6">
        <f t="shared" si="1"/>
        <v>0</v>
      </c>
      <c r="M25" s="6">
        <f t="shared" si="2"/>
        <v>0</v>
      </c>
      <c r="N25" s="6">
        <f t="shared" si="3"/>
        <v>0</v>
      </c>
      <c r="O25" s="6">
        <f t="shared" si="4"/>
        <v>0</v>
      </c>
      <c r="P25" s="7"/>
    </row>
    <row r="26" spans="1:16" x14ac:dyDescent="0.25">
      <c r="A26" s="39" t="s">
        <v>122</v>
      </c>
      <c r="C26" s="35"/>
      <c r="D26" s="35"/>
      <c r="E26" s="35"/>
      <c r="F26" s="35"/>
      <c r="G26" s="35"/>
      <c r="I26" s="36"/>
      <c r="K26" s="6">
        <f t="shared" si="0"/>
        <v>0</v>
      </c>
      <c r="L26" s="6">
        <f t="shared" si="1"/>
        <v>0</v>
      </c>
      <c r="M26" s="6">
        <f t="shared" si="2"/>
        <v>0</v>
      </c>
      <c r="N26" s="6">
        <f t="shared" si="3"/>
        <v>0</v>
      </c>
      <c r="O26" s="6">
        <f t="shared" si="4"/>
        <v>0</v>
      </c>
    </row>
    <row r="27" spans="1:16" x14ac:dyDescent="0.25">
      <c r="A27" s="39" t="s">
        <v>121</v>
      </c>
      <c r="C27" s="35"/>
      <c r="D27" s="35"/>
      <c r="E27" s="35"/>
      <c r="F27" s="35"/>
      <c r="G27" s="35"/>
      <c r="I27" s="36"/>
      <c r="K27" s="6">
        <f t="shared" si="0"/>
        <v>0</v>
      </c>
      <c r="L27" s="6">
        <f t="shared" si="1"/>
        <v>0</v>
      </c>
      <c r="M27" s="6">
        <f t="shared" si="2"/>
        <v>0</v>
      </c>
      <c r="N27" s="6">
        <f t="shared" si="3"/>
        <v>0</v>
      </c>
      <c r="O27" s="6">
        <f t="shared" si="4"/>
        <v>0</v>
      </c>
    </row>
    <row r="28" spans="1:16" x14ac:dyDescent="0.25">
      <c r="A28" s="39" t="s">
        <v>120</v>
      </c>
      <c r="C28" s="35"/>
      <c r="D28" s="35"/>
      <c r="E28" s="35"/>
      <c r="F28" s="35"/>
      <c r="G28" s="35"/>
      <c r="I28" s="36"/>
      <c r="K28" s="6">
        <f t="shared" si="0"/>
        <v>0</v>
      </c>
      <c r="L28" s="6">
        <f t="shared" si="1"/>
        <v>0</v>
      </c>
      <c r="M28" s="6">
        <f t="shared" si="2"/>
        <v>0</v>
      </c>
      <c r="N28" s="6">
        <f t="shared" si="3"/>
        <v>0</v>
      </c>
      <c r="O28" s="6">
        <f t="shared" si="4"/>
        <v>0</v>
      </c>
    </row>
    <row r="29" spans="1:16" x14ac:dyDescent="0.25">
      <c r="A29" s="45" t="s">
        <v>14</v>
      </c>
      <c r="C29" s="46"/>
      <c r="D29" s="46"/>
      <c r="E29" s="46"/>
      <c r="F29" s="46"/>
      <c r="G29" s="46"/>
      <c r="I29" s="47"/>
      <c r="K29" s="6">
        <f t="shared" si="0"/>
        <v>0</v>
      </c>
      <c r="L29" s="6">
        <f t="shared" si="1"/>
        <v>0</v>
      </c>
      <c r="M29" s="6">
        <f t="shared" si="2"/>
        <v>0</v>
      </c>
      <c r="N29" s="6">
        <f t="shared" si="3"/>
        <v>0</v>
      </c>
      <c r="O29" s="6">
        <f t="shared" si="4"/>
        <v>0</v>
      </c>
    </row>
    <row r="30" spans="1:16" ht="15.75" thickBot="1" x14ac:dyDescent="0.3">
      <c r="C30" s="33"/>
      <c r="D30" s="33"/>
      <c r="E30" s="33"/>
      <c r="F30" s="33"/>
      <c r="G30" s="33"/>
      <c r="K30" s="6">
        <f t="shared" si="0"/>
        <v>0</v>
      </c>
      <c r="L30" s="6">
        <f t="shared" si="1"/>
        <v>0</v>
      </c>
      <c r="M30" s="6">
        <f t="shared" si="2"/>
        <v>0</v>
      </c>
      <c r="N30" s="6">
        <f t="shared" si="3"/>
        <v>0</v>
      </c>
      <c r="O30" s="6">
        <f t="shared" si="4"/>
        <v>0</v>
      </c>
    </row>
    <row r="31" spans="1:16" ht="16.5" thickBot="1" x14ac:dyDescent="0.3">
      <c r="A31" s="40" t="s">
        <v>161</v>
      </c>
      <c r="C31" s="193">
        <f>MIN(1,POWER(LARGE(K32:O38,1)*0.23,1.5)+POWER(LARGE(K32:O38,2)*0.18,1.5)+POWER(LARGE(K32:O38,3)*0.13,1.5))-POWER(LARGE(K39:O39,1)*0.2,1.5)</f>
        <v>0</v>
      </c>
      <c r="D31" s="193"/>
      <c r="E31" s="193"/>
      <c r="F31" s="193"/>
      <c r="G31" s="193"/>
      <c r="K31" s="6">
        <f t="shared" si="0"/>
        <v>0</v>
      </c>
      <c r="L31" s="6">
        <f t="shared" si="1"/>
        <v>0</v>
      </c>
      <c r="M31" s="6">
        <f t="shared" si="2"/>
        <v>0</v>
      </c>
      <c r="N31" s="6">
        <f t="shared" si="3"/>
        <v>0</v>
      </c>
      <c r="O31" s="6">
        <f t="shared" si="4"/>
        <v>0</v>
      </c>
    </row>
    <row r="32" spans="1:16" x14ac:dyDescent="0.25">
      <c r="A32" s="39" t="s">
        <v>123</v>
      </c>
      <c r="C32" s="35"/>
      <c r="D32" s="35"/>
      <c r="E32" s="35"/>
      <c r="F32" s="35"/>
      <c r="G32" s="35"/>
      <c r="I32" s="36"/>
      <c r="K32" s="6">
        <f t="shared" si="0"/>
        <v>0</v>
      </c>
      <c r="L32" s="6">
        <f t="shared" si="1"/>
        <v>0</v>
      </c>
      <c r="M32" s="6">
        <f t="shared" si="2"/>
        <v>0</v>
      </c>
      <c r="N32" s="6">
        <f t="shared" si="3"/>
        <v>0</v>
      </c>
      <c r="O32" s="6">
        <f t="shared" si="4"/>
        <v>0</v>
      </c>
      <c r="P32" s="7"/>
    </row>
    <row r="33" spans="1:16" x14ac:dyDescent="0.25">
      <c r="A33" s="39" t="s">
        <v>131</v>
      </c>
      <c r="C33" s="35"/>
      <c r="D33" s="35"/>
      <c r="E33" s="35"/>
      <c r="F33" s="35"/>
      <c r="G33" s="35"/>
      <c r="I33" s="36"/>
      <c r="K33" s="6">
        <f t="shared" si="0"/>
        <v>0</v>
      </c>
      <c r="L33" s="6">
        <f t="shared" si="1"/>
        <v>0</v>
      </c>
      <c r="M33" s="6">
        <f t="shared" si="2"/>
        <v>0</v>
      </c>
      <c r="N33" s="6">
        <f t="shared" si="3"/>
        <v>0</v>
      </c>
      <c r="O33" s="6">
        <f t="shared" si="4"/>
        <v>0</v>
      </c>
      <c r="P33" s="7"/>
    </row>
    <row r="34" spans="1:16" x14ac:dyDescent="0.25">
      <c r="A34" s="39" t="s">
        <v>124</v>
      </c>
      <c r="C34" s="35"/>
      <c r="D34" s="35"/>
      <c r="E34" s="35"/>
      <c r="F34" s="35"/>
      <c r="G34" s="35"/>
      <c r="I34" s="36"/>
      <c r="K34" s="6">
        <f t="shared" si="0"/>
        <v>0</v>
      </c>
      <c r="L34" s="6">
        <f t="shared" si="1"/>
        <v>0</v>
      </c>
      <c r="M34" s="6">
        <f t="shared" si="2"/>
        <v>0</v>
      </c>
      <c r="N34" s="6">
        <f t="shared" si="3"/>
        <v>0</v>
      </c>
      <c r="O34" s="6">
        <f t="shared" si="4"/>
        <v>0</v>
      </c>
      <c r="P34" s="7"/>
    </row>
    <row r="35" spans="1:16" x14ac:dyDescent="0.25">
      <c r="A35" s="39" t="s">
        <v>125</v>
      </c>
      <c r="C35" s="35"/>
      <c r="D35" s="35"/>
      <c r="E35" s="35"/>
      <c r="F35" s="35"/>
      <c r="G35" s="35"/>
      <c r="I35" s="36"/>
      <c r="K35" s="6">
        <f t="shared" si="0"/>
        <v>0</v>
      </c>
      <c r="L35" s="6">
        <f t="shared" si="1"/>
        <v>0</v>
      </c>
      <c r="M35" s="6">
        <f t="shared" si="2"/>
        <v>0</v>
      </c>
      <c r="N35" s="6">
        <f t="shared" si="3"/>
        <v>0</v>
      </c>
      <c r="O35" s="6">
        <f t="shared" si="4"/>
        <v>0</v>
      </c>
    </row>
    <row r="36" spans="1:16" x14ac:dyDescent="0.25">
      <c r="A36" s="39" t="s">
        <v>133</v>
      </c>
      <c r="C36" s="35"/>
      <c r="D36" s="35"/>
      <c r="E36" s="35"/>
      <c r="F36" s="35"/>
      <c r="G36" s="35"/>
      <c r="I36" s="36"/>
      <c r="K36" s="6">
        <f t="shared" si="0"/>
        <v>0</v>
      </c>
      <c r="L36" s="6">
        <f t="shared" si="1"/>
        <v>0</v>
      </c>
      <c r="M36" s="6">
        <f t="shared" si="2"/>
        <v>0</v>
      </c>
      <c r="N36" s="6">
        <f t="shared" si="3"/>
        <v>0</v>
      </c>
      <c r="O36" s="6">
        <f t="shared" si="4"/>
        <v>0</v>
      </c>
    </row>
    <row r="37" spans="1:16" x14ac:dyDescent="0.25">
      <c r="A37" s="39" t="s">
        <v>126</v>
      </c>
      <c r="C37" s="35"/>
      <c r="D37" s="35"/>
      <c r="E37" s="35"/>
      <c r="F37" s="35"/>
      <c r="G37" s="35"/>
      <c r="I37" s="36"/>
      <c r="K37" s="6">
        <f t="shared" ref="K37:K72" si="5">IF(LEN(C37)&gt;=1,1,0)*$C$5</f>
        <v>0</v>
      </c>
      <c r="L37" s="6">
        <f t="shared" ref="L37:L72" si="6">IF(LEN(D37)&gt;=1,1,0)*$D$5</f>
        <v>0</v>
      </c>
      <c r="M37" s="6">
        <f t="shared" ref="M37:M72" si="7">IF(LEN(E37)&gt;=1,1,0)*$E$5</f>
        <v>0</v>
      </c>
      <c r="N37" s="6">
        <f t="shared" ref="N37:N72" si="8">IF(LEN(F37)&gt;=1,1,0)*$F$5</f>
        <v>0</v>
      </c>
      <c r="O37" s="6">
        <f t="shared" ref="O37:O72" si="9">IF(LEN(G37)&gt;=1,1,0)*$G$5</f>
        <v>0</v>
      </c>
    </row>
    <row r="38" spans="1:16" x14ac:dyDescent="0.25">
      <c r="A38" s="39" t="s">
        <v>127</v>
      </c>
      <c r="C38" s="35"/>
      <c r="D38" s="35"/>
      <c r="E38" s="35"/>
      <c r="F38" s="35"/>
      <c r="G38" s="35"/>
      <c r="I38" s="36"/>
      <c r="K38" s="6">
        <f t="shared" si="5"/>
        <v>0</v>
      </c>
      <c r="L38" s="6">
        <f t="shared" si="6"/>
        <v>0</v>
      </c>
      <c r="M38" s="6">
        <f t="shared" si="7"/>
        <v>0</v>
      </c>
      <c r="N38" s="6">
        <f t="shared" si="8"/>
        <v>0</v>
      </c>
      <c r="O38" s="6">
        <f t="shared" si="9"/>
        <v>0</v>
      </c>
    </row>
    <row r="39" spans="1:16" x14ac:dyDescent="0.25">
      <c r="A39" s="45" t="s">
        <v>128</v>
      </c>
      <c r="C39" s="46"/>
      <c r="D39" s="46"/>
      <c r="E39" s="46"/>
      <c r="F39" s="46"/>
      <c r="G39" s="46"/>
      <c r="I39" s="47"/>
      <c r="K39" s="6">
        <f t="shared" si="5"/>
        <v>0</v>
      </c>
      <c r="L39" s="6">
        <f t="shared" si="6"/>
        <v>0</v>
      </c>
      <c r="M39" s="6">
        <f t="shared" si="7"/>
        <v>0</v>
      </c>
      <c r="N39" s="6">
        <f t="shared" si="8"/>
        <v>0</v>
      </c>
      <c r="O39" s="6">
        <f t="shared" si="9"/>
        <v>0</v>
      </c>
    </row>
    <row r="40" spans="1:16" x14ac:dyDescent="0.25">
      <c r="C40" s="33"/>
      <c r="D40" s="33"/>
      <c r="E40" s="33"/>
      <c r="F40" s="33"/>
      <c r="G40" s="33"/>
      <c r="K40" s="6">
        <f t="shared" si="5"/>
        <v>0</v>
      </c>
      <c r="L40" s="6">
        <f t="shared" si="6"/>
        <v>0</v>
      </c>
      <c r="M40" s="6">
        <f t="shared" si="7"/>
        <v>0</v>
      </c>
      <c r="N40" s="6">
        <f t="shared" si="8"/>
        <v>0</v>
      </c>
      <c r="O40" s="6">
        <f t="shared" si="9"/>
        <v>0</v>
      </c>
    </row>
    <row r="41" spans="1:16" x14ac:dyDescent="0.25">
      <c r="K41" s="6">
        <f t="shared" si="5"/>
        <v>0</v>
      </c>
      <c r="L41" s="6">
        <f t="shared" si="6"/>
        <v>0</v>
      </c>
      <c r="M41" s="6">
        <f t="shared" si="7"/>
        <v>0</v>
      </c>
      <c r="N41" s="6">
        <f t="shared" si="8"/>
        <v>0</v>
      </c>
      <c r="O41" s="6">
        <f t="shared" si="9"/>
        <v>0</v>
      </c>
    </row>
    <row r="42" spans="1:16" x14ac:dyDescent="0.25">
      <c r="K42" s="6">
        <f t="shared" si="5"/>
        <v>0</v>
      </c>
      <c r="L42" s="6">
        <f t="shared" si="6"/>
        <v>0</v>
      </c>
      <c r="M42" s="6">
        <f t="shared" si="7"/>
        <v>0</v>
      </c>
      <c r="N42" s="6">
        <f t="shared" si="8"/>
        <v>0</v>
      </c>
      <c r="O42" s="6">
        <f t="shared" si="9"/>
        <v>0</v>
      </c>
    </row>
    <row r="43" spans="1:16" x14ac:dyDescent="0.25">
      <c r="K43" s="6">
        <f t="shared" si="5"/>
        <v>0</v>
      </c>
      <c r="L43" s="6">
        <f t="shared" si="6"/>
        <v>0</v>
      </c>
      <c r="M43" s="6">
        <f t="shared" si="7"/>
        <v>0</v>
      </c>
      <c r="N43" s="6">
        <f t="shared" si="8"/>
        <v>0</v>
      </c>
      <c r="O43" s="6">
        <f t="shared" si="9"/>
        <v>0</v>
      </c>
    </row>
    <row r="44" spans="1:16" x14ac:dyDescent="0.25">
      <c r="K44" s="6">
        <f t="shared" si="5"/>
        <v>0</v>
      </c>
      <c r="L44" s="6">
        <f t="shared" si="6"/>
        <v>0</v>
      </c>
      <c r="M44" s="6">
        <f t="shared" si="7"/>
        <v>0</v>
      </c>
      <c r="N44" s="6">
        <f t="shared" si="8"/>
        <v>0</v>
      </c>
      <c r="O44" s="6">
        <f t="shared" si="9"/>
        <v>0</v>
      </c>
    </row>
    <row r="45" spans="1:16" x14ac:dyDescent="0.25">
      <c r="K45" s="6">
        <f t="shared" si="5"/>
        <v>0</v>
      </c>
      <c r="L45" s="6">
        <f t="shared" si="6"/>
        <v>0</v>
      </c>
      <c r="M45" s="6">
        <f t="shared" si="7"/>
        <v>0</v>
      </c>
      <c r="N45" s="6">
        <f t="shared" si="8"/>
        <v>0</v>
      </c>
      <c r="O45" s="6">
        <f t="shared" si="9"/>
        <v>0</v>
      </c>
    </row>
    <row r="46" spans="1:16" x14ac:dyDescent="0.25">
      <c r="K46" s="6">
        <f t="shared" si="5"/>
        <v>0</v>
      </c>
      <c r="L46" s="6">
        <f t="shared" si="6"/>
        <v>0</v>
      </c>
      <c r="M46" s="6">
        <f t="shared" si="7"/>
        <v>0</v>
      </c>
      <c r="N46" s="6">
        <f t="shared" si="8"/>
        <v>0</v>
      </c>
      <c r="O46" s="6">
        <f t="shared" si="9"/>
        <v>0</v>
      </c>
    </row>
    <row r="47" spans="1:16" x14ac:dyDescent="0.25">
      <c r="K47" s="6">
        <f t="shared" si="5"/>
        <v>0</v>
      </c>
      <c r="L47" s="6">
        <f t="shared" si="6"/>
        <v>0</v>
      </c>
      <c r="M47" s="6">
        <f t="shared" si="7"/>
        <v>0</v>
      </c>
      <c r="N47" s="6">
        <f t="shared" si="8"/>
        <v>0</v>
      </c>
      <c r="O47" s="6">
        <f t="shared" si="9"/>
        <v>0</v>
      </c>
    </row>
    <row r="48" spans="1:16" x14ac:dyDescent="0.25">
      <c r="K48" s="6">
        <f t="shared" si="5"/>
        <v>0</v>
      </c>
      <c r="L48" s="6">
        <f t="shared" si="6"/>
        <v>0</v>
      </c>
      <c r="M48" s="6">
        <f t="shared" si="7"/>
        <v>0</v>
      </c>
      <c r="N48" s="6">
        <f t="shared" si="8"/>
        <v>0</v>
      </c>
      <c r="O48" s="6">
        <f t="shared" si="9"/>
        <v>0</v>
      </c>
    </row>
    <row r="49" spans="11:15" x14ac:dyDescent="0.25">
      <c r="K49" s="6">
        <f t="shared" si="5"/>
        <v>0</v>
      </c>
      <c r="L49" s="6">
        <f t="shared" si="6"/>
        <v>0</v>
      </c>
      <c r="M49" s="6">
        <f t="shared" si="7"/>
        <v>0</v>
      </c>
      <c r="N49" s="6">
        <f t="shared" si="8"/>
        <v>0</v>
      </c>
      <c r="O49" s="6">
        <f t="shared" si="9"/>
        <v>0</v>
      </c>
    </row>
    <row r="50" spans="11:15" x14ac:dyDescent="0.25">
      <c r="K50" s="6">
        <f t="shared" si="5"/>
        <v>0</v>
      </c>
      <c r="L50" s="6">
        <f t="shared" si="6"/>
        <v>0</v>
      </c>
      <c r="M50" s="6">
        <f t="shared" si="7"/>
        <v>0</v>
      </c>
      <c r="N50" s="6">
        <f t="shared" si="8"/>
        <v>0</v>
      </c>
      <c r="O50" s="6">
        <f t="shared" si="9"/>
        <v>0</v>
      </c>
    </row>
    <row r="51" spans="11:15" x14ac:dyDescent="0.25">
      <c r="K51" s="6">
        <f t="shared" si="5"/>
        <v>0</v>
      </c>
      <c r="L51" s="6">
        <f t="shared" si="6"/>
        <v>0</v>
      </c>
      <c r="M51" s="6">
        <f t="shared" si="7"/>
        <v>0</v>
      </c>
      <c r="N51" s="6">
        <f t="shared" si="8"/>
        <v>0</v>
      </c>
      <c r="O51" s="6">
        <f t="shared" si="9"/>
        <v>0</v>
      </c>
    </row>
    <row r="52" spans="11:15" x14ac:dyDescent="0.25">
      <c r="K52" s="6">
        <f t="shared" si="5"/>
        <v>0</v>
      </c>
      <c r="L52" s="6">
        <f t="shared" si="6"/>
        <v>0</v>
      </c>
      <c r="M52" s="6">
        <f t="shared" si="7"/>
        <v>0</v>
      </c>
      <c r="N52" s="6">
        <f t="shared" si="8"/>
        <v>0</v>
      </c>
      <c r="O52" s="6">
        <f t="shared" si="9"/>
        <v>0</v>
      </c>
    </row>
    <row r="53" spans="11:15" x14ac:dyDescent="0.25">
      <c r="K53" s="6">
        <f t="shared" si="5"/>
        <v>0</v>
      </c>
      <c r="L53" s="6">
        <f t="shared" si="6"/>
        <v>0</v>
      </c>
      <c r="M53" s="6">
        <f t="shared" si="7"/>
        <v>0</v>
      </c>
      <c r="N53" s="6">
        <f t="shared" si="8"/>
        <v>0</v>
      </c>
      <c r="O53" s="6">
        <f t="shared" si="9"/>
        <v>0</v>
      </c>
    </row>
    <row r="54" spans="11:15" x14ac:dyDescent="0.25">
      <c r="K54" s="6">
        <f t="shared" si="5"/>
        <v>0</v>
      </c>
      <c r="L54" s="6">
        <f t="shared" si="6"/>
        <v>0</v>
      </c>
      <c r="M54" s="6">
        <f t="shared" si="7"/>
        <v>0</v>
      </c>
      <c r="N54" s="6">
        <f t="shared" si="8"/>
        <v>0</v>
      </c>
      <c r="O54" s="6">
        <f t="shared" si="9"/>
        <v>0</v>
      </c>
    </row>
    <row r="55" spans="11:15" x14ac:dyDescent="0.25">
      <c r="K55" s="6">
        <f t="shared" si="5"/>
        <v>0</v>
      </c>
      <c r="L55" s="6">
        <f t="shared" si="6"/>
        <v>0</v>
      </c>
      <c r="M55" s="6">
        <f t="shared" si="7"/>
        <v>0</v>
      </c>
      <c r="N55" s="6">
        <f t="shared" si="8"/>
        <v>0</v>
      </c>
      <c r="O55" s="6">
        <f t="shared" si="9"/>
        <v>0</v>
      </c>
    </row>
    <row r="56" spans="11:15" x14ac:dyDescent="0.25">
      <c r="K56" s="6">
        <f t="shared" si="5"/>
        <v>0</v>
      </c>
      <c r="L56" s="6">
        <f t="shared" si="6"/>
        <v>0</v>
      </c>
      <c r="M56" s="6">
        <f t="shared" si="7"/>
        <v>0</v>
      </c>
      <c r="N56" s="6">
        <f t="shared" si="8"/>
        <v>0</v>
      </c>
      <c r="O56" s="6">
        <f t="shared" si="9"/>
        <v>0</v>
      </c>
    </row>
    <row r="57" spans="11:15" x14ac:dyDescent="0.25">
      <c r="K57" s="6">
        <f t="shared" si="5"/>
        <v>0</v>
      </c>
      <c r="L57" s="6">
        <f t="shared" si="6"/>
        <v>0</v>
      </c>
      <c r="M57" s="6">
        <f t="shared" si="7"/>
        <v>0</v>
      </c>
      <c r="N57" s="6">
        <f t="shared" si="8"/>
        <v>0</v>
      </c>
      <c r="O57" s="6">
        <f t="shared" si="9"/>
        <v>0</v>
      </c>
    </row>
    <row r="58" spans="11:15" x14ac:dyDescent="0.25">
      <c r="K58" s="6">
        <f t="shared" si="5"/>
        <v>0</v>
      </c>
      <c r="L58" s="6">
        <f t="shared" si="6"/>
        <v>0</v>
      </c>
      <c r="M58" s="6">
        <f t="shared" si="7"/>
        <v>0</v>
      </c>
      <c r="N58" s="6">
        <f t="shared" si="8"/>
        <v>0</v>
      </c>
      <c r="O58" s="6">
        <f t="shared" si="9"/>
        <v>0</v>
      </c>
    </row>
    <row r="59" spans="11:15" x14ac:dyDescent="0.25">
      <c r="K59" s="6">
        <f t="shared" si="5"/>
        <v>0</v>
      </c>
      <c r="L59" s="6">
        <f t="shared" si="6"/>
        <v>0</v>
      </c>
      <c r="M59" s="6">
        <f t="shared" si="7"/>
        <v>0</v>
      </c>
      <c r="N59" s="6">
        <f t="shared" si="8"/>
        <v>0</v>
      </c>
      <c r="O59" s="6">
        <f t="shared" si="9"/>
        <v>0</v>
      </c>
    </row>
    <row r="60" spans="11:15" x14ac:dyDescent="0.25">
      <c r="K60" s="6">
        <f t="shared" si="5"/>
        <v>0</v>
      </c>
      <c r="L60" s="6">
        <f t="shared" si="6"/>
        <v>0</v>
      </c>
      <c r="M60" s="6">
        <f t="shared" si="7"/>
        <v>0</v>
      </c>
      <c r="N60" s="6">
        <f t="shared" si="8"/>
        <v>0</v>
      </c>
      <c r="O60" s="6">
        <f t="shared" si="9"/>
        <v>0</v>
      </c>
    </row>
    <row r="61" spans="11:15" x14ac:dyDescent="0.25">
      <c r="K61" s="6">
        <f t="shared" si="5"/>
        <v>0</v>
      </c>
      <c r="L61" s="6">
        <f t="shared" si="6"/>
        <v>0</v>
      </c>
      <c r="M61" s="6">
        <f t="shared" si="7"/>
        <v>0</v>
      </c>
      <c r="N61" s="6">
        <f t="shared" si="8"/>
        <v>0</v>
      </c>
      <c r="O61" s="6">
        <f t="shared" si="9"/>
        <v>0</v>
      </c>
    </row>
    <row r="62" spans="11:15" x14ac:dyDescent="0.25">
      <c r="K62" s="6">
        <f t="shared" si="5"/>
        <v>0</v>
      </c>
      <c r="L62" s="6">
        <f t="shared" si="6"/>
        <v>0</v>
      </c>
      <c r="M62" s="6">
        <f t="shared" si="7"/>
        <v>0</v>
      </c>
      <c r="N62" s="6">
        <f t="shared" si="8"/>
        <v>0</v>
      </c>
      <c r="O62" s="6">
        <f t="shared" si="9"/>
        <v>0</v>
      </c>
    </row>
    <row r="63" spans="11:15" x14ac:dyDescent="0.25">
      <c r="K63" s="6">
        <f t="shared" si="5"/>
        <v>0</v>
      </c>
      <c r="L63" s="6">
        <f t="shared" si="6"/>
        <v>0</v>
      </c>
      <c r="M63" s="6">
        <f t="shared" si="7"/>
        <v>0</v>
      </c>
      <c r="N63" s="6">
        <f t="shared" si="8"/>
        <v>0</v>
      </c>
      <c r="O63" s="6">
        <f t="shared" si="9"/>
        <v>0</v>
      </c>
    </row>
    <row r="64" spans="11:15" x14ac:dyDescent="0.25">
      <c r="K64" s="6">
        <f t="shared" si="5"/>
        <v>0</v>
      </c>
      <c r="L64" s="6">
        <f t="shared" si="6"/>
        <v>0</v>
      </c>
      <c r="M64" s="6">
        <f t="shared" si="7"/>
        <v>0</v>
      </c>
      <c r="N64" s="6">
        <f t="shared" si="8"/>
        <v>0</v>
      </c>
      <c r="O64" s="6">
        <f t="shared" si="9"/>
        <v>0</v>
      </c>
    </row>
    <row r="65" spans="11:15" x14ac:dyDescent="0.25">
      <c r="K65" s="6">
        <f t="shared" si="5"/>
        <v>0</v>
      </c>
      <c r="L65" s="6">
        <f t="shared" si="6"/>
        <v>0</v>
      </c>
      <c r="M65" s="6">
        <f t="shared" si="7"/>
        <v>0</v>
      </c>
      <c r="N65" s="6">
        <f t="shared" si="8"/>
        <v>0</v>
      </c>
      <c r="O65" s="6">
        <f t="shared" si="9"/>
        <v>0</v>
      </c>
    </row>
    <row r="66" spans="11:15" x14ac:dyDescent="0.25">
      <c r="K66" s="6">
        <f t="shared" si="5"/>
        <v>0</v>
      </c>
      <c r="L66" s="6">
        <f t="shared" si="6"/>
        <v>0</v>
      </c>
      <c r="M66" s="6">
        <f t="shared" si="7"/>
        <v>0</v>
      </c>
      <c r="N66" s="6">
        <f t="shared" si="8"/>
        <v>0</v>
      </c>
      <c r="O66" s="6">
        <f t="shared" si="9"/>
        <v>0</v>
      </c>
    </row>
    <row r="67" spans="11:15" x14ac:dyDescent="0.25">
      <c r="K67" s="6">
        <f t="shared" si="5"/>
        <v>0</v>
      </c>
      <c r="L67" s="6">
        <f t="shared" si="6"/>
        <v>0</v>
      </c>
      <c r="M67" s="6">
        <f t="shared" si="7"/>
        <v>0</v>
      </c>
      <c r="N67" s="6">
        <f t="shared" si="8"/>
        <v>0</v>
      </c>
      <c r="O67" s="6">
        <f t="shared" si="9"/>
        <v>0</v>
      </c>
    </row>
    <row r="68" spans="11:15" x14ac:dyDescent="0.25">
      <c r="K68" s="6">
        <f t="shared" si="5"/>
        <v>0</v>
      </c>
      <c r="L68" s="6">
        <f t="shared" si="6"/>
        <v>0</v>
      </c>
      <c r="M68" s="6">
        <f t="shared" si="7"/>
        <v>0</v>
      </c>
      <c r="N68" s="6">
        <f t="shared" si="8"/>
        <v>0</v>
      </c>
      <c r="O68" s="6">
        <f t="shared" si="9"/>
        <v>0</v>
      </c>
    </row>
    <row r="69" spans="11:15" x14ac:dyDescent="0.25">
      <c r="K69" s="6">
        <f t="shared" si="5"/>
        <v>0</v>
      </c>
      <c r="L69" s="6">
        <f t="shared" si="6"/>
        <v>0</v>
      </c>
      <c r="M69" s="6">
        <f t="shared" si="7"/>
        <v>0</v>
      </c>
      <c r="N69" s="6">
        <f t="shared" si="8"/>
        <v>0</v>
      </c>
      <c r="O69" s="6">
        <f t="shared" si="9"/>
        <v>0</v>
      </c>
    </row>
    <row r="70" spans="11:15" x14ac:dyDescent="0.25">
      <c r="K70" s="6">
        <f t="shared" si="5"/>
        <v>0</v>
      </c>
      <c r="L70" s="6">
        <f t="shared" si="6"/>
        <v>0</v>
      </c>
      <c r="M70" s="6">
        <f t="shared" si="7"/>
        <v>0</v>
      </c>
      <c r="N70" s="6">
        <f t="shared" si="8"/>
        <v>0</v>
      </c>
      <c r="O70" s="6">
        <f t="shared" si="9"/>
        <v>0</v>
      </c>
    </row>
    <row r="71" spans="11:15" x14ac:dyDescent="0.25">
      <c r="K71" s="6">
        <f t="shared" si="5"/>
        <v>0</v>
      </c>
      <c r="L71" s="6">
        <f t="shared" si="6"/>
        <v>0</v>
      </c>
      <c r="M71" s="6">
        <f t="shared" si="7"/>
        <v>0</v>
      </c>
      <c r="N71" s="6">
        <f t="shared" si="8"/>
        <v>0</v>
      </c>
      <c r="O71" s="6">
        <f t="shared" si="9"/>
        <v>0</v>
      </c>
    </row>
    <row r="72" spans="11:15" x14ac:dyDescent="0.25">
      <c r="K72" s="6">
        <f t="shared" si="5"/>
        <v>0</v>
      </c>
      <c r="L72" s="6">
        <f t="shared" si="6"/>
        <v>0</v>
      </c>
      <c r="M72" s="6">
        <f t="shared" si="7"/>
        <v>0</v>
      </c>
      <c r="N72" s="6">
        <f t="shared" si="8"/>
        <v>0</v>
      </c>
      <c r="O72" s="6">
        <f t="shared" si="9"/>
        <v>0</v>
      </c>
    </row>
    <row r="73" spans="11:15" x14ac:dyDescent="0.25">
      <c r="K73" s="6">
        <f t="shared" ref="K73:K95" si="10">IF(LEN(C73)&gt;=1,1,0)*$C$5</f>
        <v>0</v>
      </c>
      <c r="L73" s="6">
        <f t="shared" ref="L73:L95" si="11">IF(LEN(D73)&gt;=1,1,0)*$D$5</f>
        <v>0</v>
      </c>
      <c r="M73" s="6">
        <f t="shared" ref="M73:M95" si="12">IF(LEN(E73)&gt;=1,1,0)*$E$5</f>
        <v>0</v>
      </c>
      <c r="N73" s="6">
        <f t="shared" ref="N73:N95" si="13">IF(LEN(F73)&gt;=1,1,0)*$F$5</f>
        <v>0</v>
      </c>
      <c r="O73" s="6">
        <f t="shared" ref="O73:O95" si="14">IF(LEN(G73)&gt;=1,1,0)*$G$5</f>
        <v>0</v>
      </c>
    </row>
    <row r="74" spans="11:15" x14ac:dyDescent="0.25">
      <c r="K74" s="6">
        <f t="shared" si="10"/>
        <v>0</v>
      </c>
      <c r="L74" s="6">
        <f t="shared" si="11"/>
        <v>0</v>
      </c>
      <c r="M74" s="6">
        <f t="shared" si="12"/>
        <v>0</v>
      </c>
      <c r="N74" s="6">
        <f t="shared" si="13"/>
        <v>0</v>
      </c>
      <c r="O74" s="6">
        <f t="shared" si="14"/>
        <v>0</v>
      </c>
    </row>
    <row r="75" spans="11:15" x14ac:dyDescent="0.25">
      <c r="K75" s="6">
        <f t="shared" si="10"/>
        <v>0</v>
      </c>
      <c r="L75" s="6">
        <f t="shared" si="11"/>
        <v>0</v>
      </c>
      <c r="M75" s="6">
        <f t="shared" si="12"/>
        <v>0</v>
      </c>
      <c r="N75" s="6">
        <f t="shared" si="13"/>
        <v>0</v>
      </c>
      <c r="O75" s="6">
        <f t="shared" si="14"/>
        <v>0</v>
      </c>
    </row>
    <row r="76" spans="11:15" x14ac:dyDescent="0.25">
      <c r="K76" s="6">
        <f t="shared" si="10"/>
        <v>0</v>
      </c>
      <c r="L76" s="6">
        <f t="shared" si="11"/>
        <v>0</v>
      </c>
      <c r="M76" s="6">
        <f t="shared" si="12"/>
        <v>0</v>
      </c>
      <c r="N76" s="6">
        <f t="shared" si="13"/>
        <v>0</v>
      </c>
      <c r="O76" s="6">
        <f t="shared" si="14"/>
        <v>0</v>
      </c>
    </row>
    <row r="77" spans="11:15" x14ac:dyDescent="0.25">
      <c r="K77" s="6">
        <f t="shared" si="10"/>
        <v>0</v>
      </c>
      <c r="L77" s="6">
        <f t="shared" si="11"/>
        <v>0</v>
      </c>
      <c r="M77" s="6">
        <f t="shared" si="12"/>
        <v>0</v>
      </c>
      <c r="N77" s="6">
        <f t="shared" si="13"/>
        <v>0</v>
      </c>
      <c r="O77" s="6">
        <f t="shared" si="14"/>
        <v>0</v>
      </c>
    </row>
    <row r="78" spans="11:15" x14ac:dyDescent="0.25">
      <c r="K78" s="6">
        <f t="shared" si="10"/>
        <v>0</v>
      </c>
      <c r="L78" s="6">
        <f t="shared" si="11"/>
        <v>0</v>
      </c>
      <c r="M78" s="6">
        <f t="shared" si="12"/>
        <v>0</v>
      </c>
      <c r="N78" s="6">
        <f t="shared" si="13"/>
        <v>0</v>
      </c>
      <c r="O78" s="6">
        <f t="shared" si="14"/>
        <v>0</v>
      </c>
    </row>
    <row r="79" spans="11:15" x14ac:dyDescent="0.25">
      <c r="K79" s="6">
        <f t="shared" si="10"/>
        <v>0</v>
      </c>
      <c r="L79" s="6">
        <f t="shared" si="11"/>
        <v>0</v>
      </c>
      <c r="M79" s="6">
        <f t="shared" si="12"/>
        <v>0</v>
      </c>
      <c r="N79" s="6">
        <f t="shared" si="13"/>
        <v>0</v>
      </c>
      <c r="O79" s="6">
        <f t="shared" si="14"/>
        <v>0</v>
      </c>
    </row>
    <row r="80" spans="11:15" x14ac:dyDescent="0.25">
      <c r="K80" s="6">
        <f t="shared" si="10"/>
        <v>0</v>
      </c>
      <c r="L80" s="6">
        <f t="shared" si="11"/>
        <v>0</v>
      </c>
      <c r="M80" s="6">
        <f t="shared" si="12"/>
        <v>0</v>
      </c>
      <c r="N80" s="6">
        <f t="shared" si="13"/>
        <v>0</v>
      </c>
      <c r="O80" s="6">
        <f t="shared" si="14"/>
        <v>0</v>
      </c>
    </row>
    <row r="81" spans="11:15" x14ac:dyDescent="0.25">
      <c r="K81" s="6">
        <f t="shared" si="10"/>
        <v>0</v>
      </c>
      <c r="L81" s="6">
        <f t="shared" si="11"/>
        <v>0</v>
      </c>
      <c r="M81" s="6">
        <f t="shared" si="12"/>
        <v>0</v>
      </c>
      <c r="N81" s="6">
        <f t="shared" si="13"/>
        <v>0</v>
      </c>
      <c r="O81" s="6">
        <f t="shared" si="14"/>
        <v>0</v>
      </c>
    </row>
    <row r="82" spans="11:15" x14ac:dyDescent="0.25">
      <c r="K82" s="6">
        <f t="shared" si="10"/>
        <v>0</v>
      </c>
      <c r="L82" s="6">
        <f t="shared" si="11"/>
        <v>0</v>
      </c>
      <c r="M82" s="6">
        <f t="shared" si="12"/>
        <v>0</v>
      </c>
      <c r="N82" s="6">
        <f t="shared" si="13"/>
        <v>0</v>
      </c>
      <c r="O82" s="6">
        <f t="shared" si="14"/>
        <v>0</v>
      </c>
    </row>
    <row r="83" spans="11:15" x14ac:dyDescent="0.25">
      <c r="K83" s="6">
        <f t="shared" si="10"/>
        <v>0</v>
      </c>
      <c r="L83" s="6">
        <f t="shared" si="11"/>
        <v>0</v>
      </c>
      <c r="M83" s="6">
        <f t="shared" si="12"/>
        <v>0</v>
      </c>
      <c r="N83" s="6">
        <f t="shared" si="13"/>
        <v>0</v>
      </c>
      <c r="O83" s="6">
        <f t="shared" si="14"/>
        <v>0</v>
      </c>
    </row>
    <row r="84" spans="11:15" x14ac:dyDescent="0.25">
      <c r="K84" s="6">
        <f t="shared" si="10"/>
        <v>0</v>
      </c>
      <c r="L84" s="6">
        <f t="shared" si="11"/>
        <v>0</v>
      </c>
      <c r="M84" s="6">
        <f t="shared" si="12"/>
        <v>0</v>
      </c>
      <c r="N84" s="6">
        <f t="shared" si="13"/>
        <v>0</v>
      </c>
      <c r="O84" s="6">
        <f t="shared" si="14"/>
        <v>0</v>
      </c>
    </row>
    <row r="85" spans="11:15" x14ac:dyDescent="0.25">
      <c r="K85" s="6">
        <f t="shared" si="10"/>
        <v>0</v>
      </c>
      <c r="L85" s="6">
        <f t="shared" si="11"/>
        <v>0</v>
      </c>
      <c r="M85" s="6">
        <f t="shared" si="12"/>
        <v>0</v>
      </c>
      <c r="N85" s="6">
        <f t="shared" si="13"/>
        <v>0</v>
      </c>
      <c r="O85" s="6">
        <f t="shared" si="14"/>
        <v>0</v>
      </c>
    </row>
    <row r="86" spans="11:15" x14ac:dyDescent="0.25">
      <c r="K86" s="6">
        <f t="shared" si="10"/>
        <v>0</v>
      </c>
      <c r="L86" s="6">
        <f t="shared" si="11"/>
        <v>0</v>
      </c>
      <c r="M86" s="6">
        <f t="shared" si="12"/>
        <v>0</v>
      </c>
      <c r="N86" s="6">
        <f t="shared" si="13"/>
        <v>0</v>
      </c>
      <c r="O86" s="6">
        <f t="shared" si="14"/>
        <v>0</v>
      </c>
    </row>
    <row r="87" spans="11:15" x14ac:dyDescent="0.25">
      <c r="K87" s="6">
        <f t="shared" si="10"/>
        <v>0</v>
      </c>
      <c r="L87" s="6">
        <f t="shared" si="11"/>
        <v>0</v>
      </c>
      <c r="M87" s="6">
        <f t="shared" si="12"/>
        <v>0</v>
      </c>
      <c r="N87" s="6">
        <f t="shared" si="13"/>
        <v>0</v>
      </c>
      <c r="O87" s="6">
        <f t="shared" si="14"/>
        <v>0</v>
      </c>
    </row>
    <row r="88" spans="11:15" x14ac:dyDescent="0.25">
      <c r="K88" s="6">
        <f t="shared" si="10"/>
        <v>0</v>
      </c>
      <c r="L88" s="6">
        <f t="shared" si="11"/>
        <v>0</v>
      </c>
      <c r="M88" s="6">
        <f t="shared" si="12"/>
        <v>0</v>
      </c>
      <c r="N88" s="6">
        <f t="shared" si="13"/>
        <v>0</v>
      </c>
      <c r="O88" s="6">
        <f t="shared" si="14"/>
        <v>0</v>
      </c>
    </row>
    <row r="89" spans="11:15" x14ac:dyDescent="0.25">
      <c r="K89" s="6">
        <f t="shared" si="10"/>
        <v>0</v>
      </c>
      <c r="L89" s="6">
        <f t="shared" si="11"/>
        <v>0</v>
      </c>
      <c r="M89" s="6">
        <f t="shared" si="12"/>
        <v>0</v>
      </c>
      <c r="N89" s="6">
        <f t="shared" si="13"/>
        <v>0</v>
      </c>
      <c r="O89" s="6">
        <f t="shared" si="14"/>
        <v>0</v>
      </c>
    </row>
    <row r="90" spans="11:15" x14ac:dyDescent="0.25">
      <c r="K90" s="6">
        <f t="shared" si="10"/>
        <v>0</v>
      </c>
      <c r="L90" s="6">
        <f t="shared" si="11"/>
        <v>0</v>
      </c>
      <c r="M90" s="6">
        <f t="shared" si="12"/>
        <v>0</v>
      </c>
      <c r="N90" s="6">
        <f t="shared" si="13"/>
        <v>0</v>
      </c>
      <c r="O90" s="6">
        <f t="shared" si="14"/>
        <v>0</v>
      </c>
    </row>
    <row r="91" spans="11:15" x14ac:dyDescent="0.25">
      <c r="K91" s="6">
        <f t="shared" si="10"/>
        <v>0</v>
      </c>
      <c r="L91" s="6">
        <f t="shared" si="11"/>
        <v>0</v>
      </c>
      <c r="M91" s="6">
        <f t="shared" si="12"/>
        <v>0</v>
      </c>
      <c r="N91" s="6">
        <f t="shared" si="13"/>
        <v>0</v>
      </c>
      <c r="O91" s="6">
        <f t="shared" si="14"/>
        <v>0</v>
      </c>
    </row>
    <row r="92" spans="11:15" x14ac:dyDescent="0.25">
      <c r="K92" s="6">
        <f t="shared" si="10"/>
        <v>0</v>
      </c>
      <c r="L92" s="6">
        <f t="shared" si="11"/>
        <v>0</v>
      </c>
      <c r="M92" s="6">
        <f t="shared" si="12"/>
        <v>0</v>
      </c>
      <c r="N92" s="6">
        <f t="shared" si="13"/>
        <v>0</v>
      </c>
      <c r="O92" s="6">
        <f t="shared" si="14"/>
        <v>0</v>
      </c>
    </row>
    <row r="93" spans="11:15" x14ac:dyDescent="0.25">
      <c r="K93" s="6">
        <f t="shared" si="10"/>
        <v>0</v>
      </c>
      <c r="L93" s="6">
        <f t="shared" si="11"/>
        <v>0</v>
      </c>
      <c r="M93" s="6">
        <f t="shared" si="12"/>
        <v>0</v>
      </c>
      <c r="N93" s="6">
        <f t="shared" si="13"/>
        <v>0</v>
      </c>
      <c r="O93" s="6">
        <f t="shared" si="14"/>
        <v>0</v>
      </c>
    </row>
    <row r="94" spans="11:15" x14ac:dyDescent="0.25">
      <c r="K94" s="6">
        <f t="shared" si="10"/>
        <v>0</v>
      </c>
      <c r="L94" s="6">
        <f t="shared" si="11"/>
        <v>0</v>
      </c>
      <c r="M94" s="6">
        <f t="shared" si="12"/>
        <v>0</v>
      </c>
      <c r="N94" s="6">
        <f t="shared" si="13"/>
        <v>0</v>
      </c>
      <c r="O94" s="6">
        <f t="shared" si="14"/>
        <v>0</v>
      </c>
    </row>
    <row r="95" spans="11:15" x14ac:dyDescent="0.25">
      <c r="K95" s="6">
        <f t="shared" si="10"/>
        <v>0</v>
      </c>
      <c r="L95" s="6">
        <f t="shared" si="11"/>
        <v>0</v>
      </c>
      <c r="M95" s="6">
        <f t="shared" si="12"/>
        <v>0</v>
      </c>
      <c r="N95" s="6">
        <f t="shared" si="13"/>
        <v>0</v>
      </c>
      <c r="O95" s="6">
        <f t="shared" si="14"/>
        <v>0</v>
      </c>
    </row>
  </sheetData>
  <sheetProtection algorithmName="SHA-512" hashValue="Y/bTzSgw++f4lAUR1NDWwH/XTAXs3nAtywNnn45lEuu08gR+O21hfuuuP+2mBiiLw9CXSaKx7fOoU+LW1iLveA==" saltValue="pGxdj1OIf6LGz5a2/XnGGA==" spinCount="100000" sheet="1" objects="1" scenarios="1" selectLockedCells="1"/>
  <mergeCells count="7">
    <mergeCell ref="C31:G31"/>
    <mergeCell ref="C1:G1"/>
    <mergeCell ref="C3:G3"/>
    <mergeCell ref="C7:G7"/>
    <mergeCell ref="C8:G8"/>
    <mergeCell ref="C21:G21"/>
    <mergeCell ref="C22:G22"/>
  </mergeCells>
  <pageMargins left="0.14374999999999999" right="0.70866141732283472" top="0.74803149606299213" bottom="0.74803149606299213" header="0.31496062992125984" footer="0.31496062992125984"/>
  <pageSetup paperSize="9" scale="83" orientation="landscape" r:id="rId1"/>
  <headerFooter>
    <oddHeader xml:space="preserve">&amp;R&amp;G
</oddHeader>
    <oddFooter>&amp;R© Flore Group 2022</oddFooter>
  </headerFooter>
  <legacyDrawing r:id="rId2"/>
  <legacyDrawingHF r:id="rId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BZ122"/>
  <sheetViews>
    <sheetView showWhiteSpace="0" view="pageLayout" zoomScaleNormal="85" workbookViewId="0">
      <selection activeCell="C4" sqref="C4"/>
    </sheetView>
  </sheetViews>
  <sheetFormatPr baseColWidth="10" defaultRowHeight="15" x14ac:dyDescent="0.25"/>
  <cols>
    <col min="1" max="1" width="82.140625" style="4" customWidth="1"/>
    <col min="2" max="2" width="1.85546875" customWidth="1"/>
    <col min="3" max="7" width="2.140625" style="5" bestFit="1" customWidth="1"/>
    <col min="8" max="8" width="1.85546875" style="105" customWidth="1"/>
    <col min="9" max="9" width="64.28515625" style="104" customWidth="1"/>
    <col min="10" max="10" width="11.42578125" customWidth="1"/>
    <col min="11" max="15" width="2.140625" style="6" hidden="1" customWidth="1"/>
    <col min="16" max="16" width="11.42578125" style="3" hidden="1" customWidth="1"/>
  </cols>
  <sheetData>
    <row r="1" spans="1:16" ht="16.5" thickBot="1" x14ac:dyDescent="0.3">
      <c r="A1" s="40" t="str">
        <f>CONCATENATE("Organisation : ",Synthèse!$B$3)</f>
        <v xml:space="preserve">Organisation : </v>
      </c>
      <c r="C1" s="194">
        <f>Synthèse!$B$7</f>
        <v>0</v>
      </c>
      <c r="D1" s="195"/>
      <c r="E1" s="195"/>
      <c r="F1" s="195"/>
      <c r="G1" s="196"/>
      <c r="I1" s="102" t="str">
        <f>CONCATENATE("Projet : ",Synthèse!$B$5)</f>
        <v xml:space="preserve">Projet : </v>
      </c>
      <c r="K1" s="3" t="s">
        <v>3</v>
      </c>
      <c r="L1" s="3" t="s">
        <v>3</v>
      </c>
      <c r="M1" s="3" t="s">
        <v>3</v>
      </c>
      <c r="N1" s="3" t="s">
        <v>3</v>
      </c>
      <c r="O1" s="3" t="s">
        <v>3</v>
      </c>
      <c r="P1" s="3" t="s">
        <v>3</v>
      </c>
    </row>
    <row r="2" spans="1:16" ht="15.75" thickBot="1" x14ac:dyDescent="0.3">
      <c r="C2" s="33"/>
      <c r="D2" s="33"/>
      <c r="E2" s="33"/>
      <c r="F2" s="33"/>
      <c r="G2" s="33"/>
      <c r="K2" s="6">
        <f t="shared" ref="K2:K39" si="0">IF(LEN(C2)&gt;=1,1,0)*$C$5</f>
        <v>0</v>
      </c>
      <c r="L2" s="6">
        <f t="shared" ref="L2:L39" si="1">IF(LEN(D2)&gt;=1,1,0)*$D$5</f>
        <v>0</v>
      </c>
      <c r="M2" s="6">
        <f t="shared" ref="M2:M39" si="2">IF(LEN(E2)&gt;=1,1,0)*$E$5</f>
        <v>0</v>
      </c>
      <c r="N2" s="6">
        <f t="shared" ref="N2:N39" si="3">IF(LEN(F2)&gt;=1,1,0)*$F$5</f>
        <v>0</v>
      </c>
      <c r="O2" s="6">
        <f t="shared" ref="O2:O39" si="4">IF(LEN(G2)&gt;=1,1,0)*$G$5</f>
        <v>0</v>
      </c>
      <c r="P2" s="7">
        <f>C7</f>
        <v>0</v>
      </c>
    </row>
    <row r="3" spans="1:16" ht="16.5" thickBot="1" x14ac:dyDescent="0.3">
      <c r="A3" s="40" t="s">
        <v>141</v>
      </c>
      <c r="C3" s="199">
        <f>MIN(1,SMALL(P2:P4,1)*0.7+SMALL(P2:P4,2)*0.3+SMALL(P2:P4,3)*0.2+P5*0.1)</f>
        <v>0</v>
      </c>
      <c r="D3" s="200"/>
      <c r="E3" s="200"/>
      <c r="F3" s="200"/>
      <c r="G3" s="201"/>
      <c r="I3" s="102" t="str">
        <f>CONCATENATE("Scénario : ",Synthèse!B5)</f>
        <v xml:space="preserve">Scénario : </v>
      </c>
      <c r="K3" s="6">
        <f t="shared" si="0"/>
        <v>0</v>
      </c>
      <c r="L3" s="6">
        <f t="shared" si="1"/>
        <v>0</v>
      </c>
      <c r="M3" s="6">
        <f t="shared" si="2"/>
        <v>0</v>
      </c>
      <c r="N3" s="6">
        <f t="shared" si="3"/>
        <v>0</v>
      </c>
      <c r="O3" s="6">
        <f t="shared" si="4"/>
        <v>0</v>
      </c>
      <c r="P3" s="7">
        <f>C16</f>
        <v>0</v>
      </c>
    </row>
    <row r="4" spans="1:16" ht="15.75" thickBot="1" x14ac:dyDescent="0.3">
      <c r="C4" s="33"/>
      <c r="D4" s="33"/>
      <c r="E4" s="33"/>
      <c r="F4" s="33"/>
      <c r="G4" s="33"/>
      <c r="K4" s="6">
        <f t="shared" si="0"/>
        <v>0</v>
      </c>
      <c r="L4" s="6">
        <f t="shared" si="1"/>
        <v>0</v>
      </c>
      <c r="M4" s="6">
        <f t="shared" si="2"/>
        <v>0</v>
      </c>
      <c r="N4" s="6">
        <f t="shared" si="3"/>
        <v>0</v>
      </c>
      <c r="O4" s="6">
        <f t="shared" si="4"/>
        <v>0</v>
      </c>
      <c r="P4" s="7">
        <f>C28</f>
        <v>0</v>
      </c>
    </row>
    <row r="5" spans="1:16" ht="16.5" thickBot="1" x14ac:dyDescent="0.3">
      <c r="A5" s="40" t="s">
        <v>4</v>
      </c>
      <c r="C5" s="49">
        <v>0</v>
      </c>
      <c r="D5" s="50">
        <v>1</v>
      </c>
      <c r="E5" s="50">
        <v>2</v>
      </c>
      <c r="F5" s="50">
        <v>3</v>
      </c>
      <c r="G5" s="51">
        <v>4</v>
      </c>
      <c r="I5" s="102" t="s">
        <v>5</v>
      </c>
      <c r="K5" s="6">
        <f t="shared" si="0"/>
        <v>0</v>
      </c>
      <c r="L5" s="6">
        <f t="shared" si="1"/>
        <v>1</v>
      </c>
      <c r="M5" s="6">
        <f t="shared" si="2"/>
        <v>2</v>
      </c>
      <c r="N5" s="6">
        <f t="shared" si="3"/>
        <v>3</v>
      </c>
      <c r="O5" s="6">
        <f t="shared" si="4"/>
        <v>4</v>
      </c>
      <c r="P5" s="7">
        <f>C38</f>
        <v>0</v>
      </c>
    </row>
    <row r="6" spans="1:16" s="105" customFormat="1" ht="15.75" thickBot="1" x14ac:dyDescent="0.3">
      <c r="A6" s="107"/>
      <c r="C6" s="106"/>
      <c r="D6" s="106"/>
      <c r="E6" s="106"/>
      <c r="F6" s="106"/>
      <c r="G6" s="106"/>
      <c r="I6" s="104"/>
      <c r="K6" s="108">
        <f t="shared" si="0"/>
        <v>0</v>
      </c>
      <c r="L6" s="108">
        <f t="shared" si="1"/>
        <v>0</v>
      </c>
      <c r="M6" s="108">
        <f t="shared" si="2"/>
        <v>0</v>
      </c>
      <c r="N6" s="108">
        <f t="shared" si="3"/>
        <v>0</v>
      </c>
      <c r="O6" s="108">
        <f t="shared" si="4"/>
        <v>0</v>
      </c>
      <c r="P6" s="109"/>
    </row>
    <row r="7" spans="1:16" ht="16.5" thickBot="1" x14ac:dyDescent="0.3">
      <c r="A7" s="40" t="s">
        <v>187</v>
      </c>
      <c r="C7" s="193">
        <f>MAX(0,MIN(1,POWER(LARGE(K9:O13,1)*0.25,1.5)+POWER(LARGE(K9:O13,2)*0.2,1.5))-POWER(LARGE(K14:O14,1)*0.2,1.5))</f>
        <v>0</v>
      </c>
      <c r="D7" s="193"/>
      <c r="E7" s="193"/>
      <c r="F7" s="193"/>
      <c r="G7" s="193"/>
      <c r="K7" s="6">
        <f t="shared" si="0"/>
        <v>0</v>
      </c>
      <c r="L7" s="6">
        <f t="shared" si="1"/>
        <v>0</v>
      </c>
      <c r="M7" s="6">
        <f t="shared" si="2"/>
        <v>0</v>
      </c>
      <c r="N7" s="6">
        <f t="shared" si="3"/>
        <v>0</v>
      </c>
      <c r="O7" s="6">
        <f t="shared" si="4"/>
        <v>0</v>
      </c>
    </row>
    <row r="8" spans="1:16" x14ac:dyDescent="0.25">
      <c r="A8" s="48" t="s">
        <v>188</v>
      </c>
      <c r="C8" s="198"/>
      <c r="D8" s="198"/>
      <c r="E8" s="198"/>
      <c r="F8" s="198"/>
      <c r="G8" s="198"/>
      <c r="K8" s="6">
        <f t="shared" si="0"/>
        <v>0</v>
      </c>
      <c r="L8" s="6">
        <f t="shared" si="1"/>
        <v>0</v>
      </c>
      <c r="M8" s="6">
        <f t="shared" si="2"/>
        <v>0</v>
      </c>
      <c r="N8" s="6">
        <f t="shared" si="3"/>
        <v>0</v>
      </c>
      <c r="O8" s="6">
        <f t="shared" si="4"/>
        <v>0</v>
      </c>
    </row>
    <row r="9" spans="1:16" x14ac:dyDescent="0.25">
      <c r="A9" s="39" t="s">
        <v>189</v>
      </c>
      <c r="C9" s="35"/>
      <c r="D9" s="35"/>
      <c r="E9" s="35"/>
      <c r="F9" s="35"/>
      <c r="G9" s="35"/>
      <c r="I9" s="36"/>
      <c r="K9" s="6">
        <f t="shared" si="0"/>
        <v>0</v>
      </c>
      <c r="L9" s="6">
        <f t="shared" si="1"/>
        <v>0</v>
      </c>
      <c r="M9" s="6">
        <f t="shared" si="2"/>
        <v>0</v>
      </c>
      <c r="N9" s="6">
        <f t="shared" si="3"/>
        <v>0</v>
      </c>
      <c r="O9" s="6">
        <f t="shared" si="4"/>
        <v>0</v>
      </c>
    </row>
    <row r="10" spans="1:16" x14ac:dyDescent="0.25">
      <c r="A10" s="39" t="s">
        <v>195</v>
      </c>
      <c r="C10" s="35"/>
      <c r="D10" s="35"/>
      <c r="E10" s="35"/>
      <c r="F10" s="35"/>
      <c r="G10" s="35"/>
      <c r="I10" s="36"/>
      <c r="K10" s="6">
        <f t="shared" si="0"/>
        <v>0</v>
      </c>
      <c r="L10" s="6">
        <f t="shared" si="1"/>
        <v>0</v>
      </c>
      <c r="M10" s="6">
        <f t="shared" si="2"/>
        <v>0</v>
      </c>
      <c r="N10" s="6">
        <f t="shared" si="3"/>
        <v>0</v>
      </c>
      <c r="O10" s="6">
        <f t="shared" si="4"/>
        <v>0</v>
      </c>
    </row>
    <row r="11" spans="1:16" x14ac:dyDescent="0.25">
      <c r="A11" s="39" t="s">
        <v>190</v>
      </c>
      <c r="C11" s="35"/>
      <c r="D11" s="35"/>
      <c r="E11" s="35"/>
      <c r="F11" s="35"/>
      <c r="G11" s="35"/>
      <c r="I11" s="36"/>
      <c r="K11" s="6">
        <f t="shared" ref="K11" si="5">IF(LEN(C11)&gt;=1,1,0)*$C$5</f>
        <v>0</v>
      </c>
      <c r="L11" s="6">
        <f t="shared" ref="L11" si="6">IF(LEN(D11)&gt;=1,1,0)*$D$5</f>
        <v>0</v>
      </c>
      <c r="M11" s="6">
        <f t="shared" ref="M11" si="7">IF(LEN(E11)&gt;=1,1,0)*$E$5</f>
        <v>0</v>
      </c>
      <c r="N11" s="6">
        <f t="shared" ref="N11" si="8">IF(LEN(F11)&gt;=1,1,0)*$F$5</f>
        <v>0</v>
      </c>
      <c r="O11" s="6">
        <f t="shared" ref="O11" si="9">IF(LEN(G11)&gt;=1,1,0)*$G$5</f>
        <v>0</v>
      </c>
    </row>
    <row r="12" spans="1:16" x14ac:dyDescent="0.25">
      <c r="A12" s="39" t="s">
        <v>191</v>
      </c>
      <c r="C12" s="35"/>
      <c r="D12" s="35"/>
      <c r="E12" s="35"/>
      <c r="F12" s="35"/>
      <c r="G12" s="35"/>
      <c r="I12" s="36"/>
      <c r="K12" s="6">
        <f t="shared" si="0"/>
        <v>0</v>
      </c>
      <c r="L12" s="6">
        <f t="shared" si="1"/>
        <v>0</v>
      </c>
      <c r="M12" s="6">
        <f t="shared" si="2"/>
        <v>0</v>
      </c>
      <c r="N12" s="6">
        <f t="shared" si="3"/>
        <v>0</v>
      </c>
      <c r="O12" s="6">
        <f t="shared" si="4"/>
        <v>0</v>
      </c>
    </row>
    <row r="13" spans="1:16" x14ac:dyDescent="0.25">
      <c r="A13" s="39" t="s">
        <v>192</v>
      </c>
      <c r="C13" s="35"/>
      <c r="D13" s="35"/>
      <c r="E13" s="35"/>
      <c r="F13" s="35"/>
      <c r="G13" s="35"/>
      <c r="I13" s="36"/>
      <c r="K13" s="6">
        <f t="shared" si="0"/>
        <v>0</v>
      </c>
      <c r="L13" s="6">
        <f t="shared" si="1"/>
        <v>0</v>
      </c>
      <c r="M13" s="6">
        <f t="shared" si="2"/>
        <v>0</v>
      </c>
      <c r="N13" s="6">
        <f t="shared" si="3"/>
        <v>0</v>
      </c>
      <c r="O13" s="6">
        <f t="shared" si="4"/>
        <v>0</v>
      </c>
    </row>
    <row r="14" spans="1:16" x14ac:dyDescent="0.25">
      <c r="A14" s="45" t="s">
        <v>193</v>
      </c>
      <c r="C14" s="46"/>
      <c r="D14" s="46"/>
      <c r="E14" s="46"/>
      <c r="F14" s="46"/>
      <c r="G14" s="46"/>
      <c r="I14" s="47"/>
      <c r="K14" s="6">
        <f t="shared" si="0"/>
        <v>0</v>
      </c>
      <c r="L14" s="6">
        <f t="shared" si="1"/>
        <v>0</v>
      </c>
      <c r="M14" s="6">
        <f t="shared" si="2"/>
        <v>0</v>
      </c>
      <c r="N14" s="6">
        <f t="shared" si="3"/>
        <v>0</v>
      </c>
      <c r="O14" s="6">
        <f t="shared" si="4"/>
        <v>0</v>
      </c>
    </row>
    <row r="15" spans="1:16" s="105" customFormat="1" ht="15.75" thickBot="1" x14ac:dyDescent="0.3">
      <c r="A15" s="107"/>
      <c r="C15" s="106"/>
      <c r="D15" s="106"/>
      <c r="E15" s="106"/>
      <c r="F15" s="106"/>
      <c r="G15" s="106"/>
      <c r="I15" s="104"/>
      <c r="K15" s="108">
        <f t="shared" si="0"/>
        <v>0</v>
      </c>
      <c r="L15" s="108">
        <f t="shared" si="1"/>
        <v>0</v>
      </c>
      <c r="M15" s="108">
        <f t="shared" si="2"/>
        <v>0</v>
      </c>
      <c r="N15" s="108">
        <f t="shared" si="3"/>
        <v>0</v>
      </c>
      <c r="O15" s="108">
        <f t="shared" si="4"/>
        <v>0</v>
      </c>
      <c r="P15" s="109"/>
    </row>
    <row r="16" spans="1:16" ht="16.5" thickBot="1" x14ac:dyDescent="0.3">
      <c r="A16" s="40" t="s">
        <v>143</v>
      </c>
      <c r="C16" s="193">
        <f>MAX(0,MIN(1,POWER(LARGE(K18:O25,1)*0.23,1.5)+POWER(LARGE(K18:O25,2)*0.18,1.5)+POWER(LARGE(K18:O25,3)*0.13,1.5))-POWER(LARGE(K26:O26,1)*0.2,1.5))</f>
        <v>0</v>
      </c>
      <c r="D16" s="193"/>
      <c r="E16" s="193"/>
      <c r="F16" s="193"/>
      <c r="G16" s="193"/>
      <c r="K16" s="6">
        <f t="shared" si="0"/>
        <v>0</v>
      </c>
      <c r="L16" s="6">
        <f t="shared" si="1"/>
        <v>0</v>
      </c>
      <c r="M16" s="6">
        <f t="shared" si="2"/>
        <v>0</v>
      </c>
      <c r="N16" s="6">
        <f t="shared" si="3"/>
        <v>0</v>
      </c>
      <c r="O16" s="6">
        <f t="shared" si="4"/>
        <v>0</v>
      </c>
    </row>
    <row r="17" spans="1:78" x14ac:dyDescent="0.25">
      <c r="A17" s="48" t="s">
        <v>148</v>
      </c>
      <c r="C17" s="198"/>
      <c r="D17" s="198"/>
      <c r="E17" s="198"/>
      <c r="F17" s="198"/>
      <c r="G17" s="198"/>
      <c r="K17" s="6">
        <f t="shared" si="0"/>
        <v>0</v>
      </c>
      <c r="L17" s="6">
        <f t="shared" si="1"/>
        <v>0</v>
      </c>
      <c r="M17" s="6">
        <f t="shared" si="2"/>
        <v>0</v>
      </c>
      <c r="N17" s="6">
        <f t="shared" si="3"/>
        <v>0</v>
      </c>
      <c r="O17" s="6">
        <f t="shared" si="4"/>
        <v>0</v>
      </c>
    </row>
    <row r="18" spans="1:78" s="3" customFormat="1" x14ac:dyDescent="0.25">
      <c r="A18" s="39" t="s">
        <v>150</v>
      </c>
      <c r="B18"/>
      <c r="C18" s="35"/>
      <c r="D18" s="35"/>
      <c r="E18" s="35"/>
      <c r="F18" s="35"/>
      <c r="G18" s="35"/>
      <c r="H18" s="105"/>
      <c r="I18" s="36"/>
      <c r="J18"/>
      <c r="K18" s="6">
        <f t="shared" si="0"/>
        <v>0</v>
      </c>
      <c r="L18" s="6">
        <f t="shared" si="1"/>
        <v>0</v>
      </c>
      <c r="M18" s="6">
        <f t="shared" si="2"/>
        <v>0</v>
      </c>
      <c r="N18" s="6">
        <f t="shared" si="3"/>
        <v>0</v>
      </c>
      <c r="O18" s="6">
        <f t="shared" si="4"/>
        <v>0</v>
      </c>
      <c r="Q18" s="52"/>
      <c r="R18" s="52"/>
      <c r="S18" s="52"/>
      <c r="T18" s="52"/>
      <c r="U18" s="52"/>
      <c r="V18" s="52"/>
      <c r="W18" s="52"/>
      <c r="X18" s="52"/>
      <c r="Y18" s="52"/>
      <c r="Z18" s="52"/>
      <c r="AA18" s="52"/>
      <c r="AB18" s="52"/>
      <c r="AC18" s="52"/>
      <c r="AD18" s="52"/>
      <c r="AE18" s="52"/>
      <c r="AF18" s="52"/>
      <c r="AG18" s="52"/>
      <c r="AH18" s="52"/>
      <c r="AI18" s="52"/>
      <c r="AJ18" s="52"/>
      <c r="AK18" s="52"/>
      <c r="AL18" s="52"/>
      <c r="AM18" s="52"/>
      <c r="AN18" s="52"/>
      <c r="AO18" s="52"/>
      <c r="AP18" s="52"/>
      <c r="AQ18" s="52"/>
      <c r="AR18" s="52"/>
      <c r="AS18" s="52"/>
      <c r="AT18" s="52"/>
      <c r="AU18" s="52"/>
      <c r="AV18" s="52"/>
      <c r="AW18" s="52"/>
      <c r="AX18" s="52"/>
      <c r="AY18" s="52"/>
      <c r="AZ18" s="52"/>
      <c r="BA18" s="52"/>
      <c r="BB18" s="52"/>
      <c r="BC18" s="52"/>
      <c r="BD18" s="52"/>
      <c r="BE18" s="52"/>
      <c r="BF18" s="52"/>
      <c r="BG18" s="52"/>
      <c r="BH18" s="52"/>
      <c r="BI18" s="52"/>
      <c r="BJ18" s="52"/>
      <c r="BK18" s="52"/>
      <c r="BL18" s="52"/>
      <c r="BM18" s="52"/>
      <c r="BN18" s="52"/>
      <c r="BO18" s="52"/>
      <c r="BP18" s="52"/>
      <c r="BQ18" s="52"/>
      <c r="BR18" s="52"/>
      <c r="BS18" s="52"/>
      <c r="BT18" s="52"/>
      <c r="BU18" s="52"/>
      <c r="BV18" s="52"/>
      <c r="BW18" s="52"/>
      <c r="BX18" s="52"/>
      <c r="BY18" s="52"/>
      <c r="BZ18" s="52"/>
    </row>
    <row r="19" spans="1:78" s="3" customFormat="1" x14ac:dyDescent="0.25">
      <c r="A19" s="39" t="s">
        <v>194</v>
      </c>
      <c r="B19"/>
      <c r="C19" s="35"/>
      <c r="D19" s="35"/>
      <c r="E19" s="35"/>
      <c r="F19" s="35"/>
      <c r="G19" s="35"/>
      <c r="H19" s="105"/>
      <c r="I19" s="36"/>
      <c r="J19"/>
      <c r="K19" s="6">
        <f t="shared" si="0"/>
        <v>0</v>
      </c>
      <c r="L19" s="6">
        <f t="shared" si="1"/>
        <v>0</v>
      </c>
      <c r="M19" s="6">
        <f t="shared" si="2"/>
        <v>0</v>
      </c>
      <c r="N19" s="6">
        <f t="shared" si="3"/>
        <v>0</v>
      </c>
      <c r="O19" s="6">
        <f t="shared" si="4"/>
        <v>0</v>
      </c>
      <c r="Q19" s="52"/>
      <c r="R19" s="52"/>
      <c r="S19" s="52"/>
      <c r="T19" s="52"/>
      <c r="U19" s="52"/>
      <c r="V19" s="52"/>
      <c r="W19" s="52"/>
      <c r="X19" s="52"/>
      <c r="Y19" s="52"/>
      <c r="Z19" s="52"/>
      <c r="AA19" s="52"/>
      <c r="AB19" s="52"/>
      <c r="AC19" s="52"/>
      <c r="AD19" s="52"/>
      <c r="AE19" s="52"/>
      <c r="AF19" s="52"/>
      <c r="AG19" s="52"/>
      <c r="AH19" s="52"/>
      <c r="AI19" s="52"/>
      <c r="AJ19" s="52"/>
      <c r="AK19" s="52"/>
      <c r="AL19" s="52"/>
      <c r="AM19" s="52"/>
      <c r="AN19" s="52"/>
      <c r="AO19" s="52"/>
      <c r="AP19" s="52"/>
      <c r="AQ19" s="52"/>
      <c r="AR19" s="52"/>
      <c r="AS19" s="52"/>
      <c r="AT19" s="52"/>
      <c r="AU19" s="52"/>
      <c r="AV19" s="52"/>
      <c r="AW19" s="52"/>
      <c r="AX19" s="52"/>
      <c r="AY19" s="52"/>
      <c r="AZ19" s="52"/>
      <c r="BA19" s="52"/>
      <c r="BB19" s="52"/>
      <c r="BC19" s="52"/>
      <c r="BD19" s="52"/>
      <c r="BE19" s="52"/>
      <c r="BF19" s="52"/>
      <c r="BG19" s="52"/>
      <c r="BH19" s="52"/>
      <c r="BI19" s="52"/>
      <c r="BJ19" s="52"/>
      <c r="BK19" s="52"/>
      <c r="BL19" s="52"/>
      <c r="BM19" s="52"/>
      <c r="BN19" s="52"/>
      <c r="BO19" s="52"/>
      <c r="BP19" s="52"/>
      <c r="BQ19" s="52"/>
      <c r="BR19" s="52"/>
      <c r="BS19" s="52"/>
      <c r="BT19" s="52"/>
      <c r="BU19" s="52"/>
      <c r="BV19" s="52"/>
      <c r="BW19" s="52"/>
      <c r="BX19" s="52"/>
      <c r="BY19" s="52"/>
      <c r="BZ19" s="52"/>
    </row>
    <row r="20" spans="1:78" s="3" customFormat="1" x14ac:dyDescent="0.25">
      <c r="A20" s="39" t="s">
        <v>151</v>
      </c>
      <c r="B20"/>
      <c r="C20" s="35"/>
      <c r="D20" s="35"/>
      <c r="E20" s="35"/>
      <c r="F20" s="35"/>
      <c r="G20" s="35"/>
      <c r="H20" s="105"/>
      <c r="I20" s="36"/>
      <c r="J20"/>
      <c r="K20" s="6">
        <f t="shared" ref="K20" si="10">IF(LEN(C20)&gt;=1,1,0)*$C$5</f>
        <v>0</v>
      </c>
      <c r="L20" s="6">
        <f t="shared" ref="L20" si="11">IF(LEN(D20)&gt;=1,1,0)*$D$5</f>
        <v>0</v>
      </c>
      <c r="M20" s="6">
        <f t="shared" ref="M20" si="12">IF(LEN(E20)&gt;=1,1,0)*$E$5</f>
        <v>0</v>
      </c>
      <c r="N20" s="6">
        <f t="shared" ref="N20" si="13">IF(LEN(F20)&gt;=1,1,0)*$F$5</f>
        <v>0</v>
      </c>
      <c r="O20" s="6">
        <f t="shared" ref="O20" si="14">IF(LEN(G20)&gt;=1,1,0)*$G$5</f>
        <v>0</v>
      </c>
      <c r="Q20" s="52"/>
      <c r="R20" s="52"/>
      <c r="S20" s="52"/>
      <c r="T20" s="52"/>
      <c r="U20" s="52"/>
      <c r="V20" s="52"/>
      <c r="W20" s="52"/>
      <c r="X20" s="52"/>
      <c r="Y20" s="52"/>
      <c r="Z20" s="52"/>
      <c r="AA20" s="52"/>
      <c r="AB20" s="52"/>
      <c r="AC20" s="52"/>
      <c r="AD20" s="52"/>
      <c r="AE20" s="52"/>
      <c r="AF20" s="52"/>
      <c r="AG20" s="52"/>
      <c r="AH20" s="52"/>
      <c r="AI20" s="52"/>
      <c r="AJ20" s="52"/>
      <c r="AK20" s="52"/>
      <c r="AL20" s="52"/>
      <c r="AM20" s="52"/>
      <c r="AN20" s="52"/>
      <c r="AO20" s="52"/>
      <c r="AP20" s="52"/>
      <c r="AQ20" s="52"/>
      <c r="AR20" s="52"/>
      <c r="AS20" s="52"/>
      <c r="AT20" s="52"/>
      <c r="AU20" s="52"/>
      <c r="AV20" s="52"/>
      <c r="AW20" s="52"/>
      <c r="AX20" s="52"/>
      <c r="AY20" s="52"/>
      <c r="AZ20" s="52"/>
      <c r="BA20" s="52"/>
      <c r="BB20" s="52"/>
      <c r="BC20" s="52"/>
      <c r="BD20" s="52"/>
      <c r="BE20" s="52"/>
      <c r="BF20" s="52"/>
      <c r="BG20" s="52"/>
      <c r="BH20" s="52"/>
      <c r="BI20" s="52"/>
      <c r="BJ20" s="52"/>
      <c r="BK20" s="52"/>
      <c r="BL20" s="52"/>
      <c r="BM20" s="52"/>
      <c r="BN20" s="52"/>
      <c r="BO20" s="52"/>
      <c r="BP20" s="52"/>
      <c r="BQ20" s="52"/>
      <c r="BR20" s="52"/>
      <c r="BS20" s="52"/>
      <c r="BT20" s="52"/>
      <c r="BU20" s="52"/>
      <c r="BV20" s="52"/>
      <c r="BW20" s="52"/>
      <c r="BX20" s="52"/>
      <c r="BY20" s="52"/>
      <c r="BZ20" s="52"/>
    </row>
    <row r="21" spans="1:78" s="10" customFormat="1" x14ac:dyDescent="0.25">
      <c r="A21" s="39" t="s">
        <v>149</v>
      </c>
      <c r="B21" s="8"/>
      <c r="C21" s="35"/>
      <c r="D21" s="35"/>
      <c r="E21" s="35"/>
      <c r="F21" s="35"/>
      <c r="G21" s="35"/>
      <c r="H21" s="105"/>
      <c r="I21" s="36"/>
      <c r="J21" s="8"/>
      <c r="K21" s="6">
        <f t="shared" ref="K21:K24" si="15">IF(LEN(C21)&gt;=1,1,0)*$C$5</f>
        <v>0</v>
      </c>
      <c r="L21" s="6">
        <f t="shared" ref="L21:L24" si="16">IF(LEN(D21)&gt;=1,1,0)*$D$5</f>
        <v>0</v>
      </c>
      <c r="M21" s="6">
        <f t="shared" ref="M21:M24" si="17">IF(LEN(E21)&gt;=1,1,0)*$E$5</f>
        <v>0</v>
      </c>
      <c r="N21" s="6">
        <f t="shared" ref="N21:N24" si="18">IF(LEN(F21)&gt;=1,1,0)*$F$5</f>
        <v>0</v>
      </c>
      <c r="O21" s="6">
        <f t="shared" ref="O21:O24" si="19">IF(LEN(G21)&gt;=1,1,0)*$G$5</f>
        <v>0</v>
      </c>
      <c r="P21" s="3"/>
      <c r="Q21" s="53"/>
      <c r="R21" s="53"/>
      <c r="S21" s="53"/>
      <c r="T21" s="53"/>
      <c r="U21" s="53"/>
      <c r="V21" s="53"/>
      <c r="W21" s="53"/>
      <c r="X21" s="53"/>
      <c r="Y21" s="53"/>
      <c r="Z21" s="53"/>
      <c r="AA21" s="53"/>
      <c r="AB21" s="53"/>
      <c r="AC21" s="53"/>
      <c r="AD21" s="53"/>
      <c r="AE21" s="53"/>
      <c r="AF21" s="53"/>
      <c r="AG21" s="53"/>
      <c r="AH21" s="53"/>
      <c r="AI21" s="53"/>
      <c r="AJ21" s="53"/>
      <c r="AK21" s="53"/>
      <c r="AL21" s="53"/>
      <c r="AM21" s="53"/>
      <c r="AN21" s="53"/>
      <c r="AO21" s="53"/>
      <c r="AP21" s="53"/>
      <c r="AQ21" s="53"/>
      <c r="AR21" s="53"/>
      <c r="AS21" s="53"/>
      <c r="AT21" s="53"/>
      <c r="AU21" s="53"/>
      <c r="AV21" s="53"/>
      <c r="AW21" s="53"/>
      <c r="AX21" s="53"/>
      <c r="AY21" s="53"/>
      <c r="AZ21" s="53"/>
      <c r="BA21" s="53"/>
      <c r="BB21" s="53"/>
      <c r="BC21" s="53"/>
      <c r="BD21" s="53"/>
      <c r="BE21" s="53"/>
      <c r="BF21" s="53"/>
      <c r="BG21" s="53"/>
      <c r="BH21" s="53"/>
      <c r="BI21" s="53"/>
      <c r="BJ21" s="53"/>
      <c r="BK21" s="53"/>
      <c r="BL21" s="53"/>
      <c r="BM21" s="53"/>
      <c r="BN21" s="53"/>
      <c r="BO21" s="53"/>
      <c r="BP21" s="53"/>
      <c r="BQ21" s="53"/>
      <c r="BR21" s="53"/>
      <c r="BS21" s="53"/>
      <c r="BT21" s="53"/>
      <c r="BU21" s="53"/>
      <c r="BV21" s="53"/>
      <c r="BW21" s="53"/>
      <c r="BX21" s="53"/>
      <c r="BY21" s="53"/>
      <c r="BZ21" s="53"/>
    </row>
    <row r="22" spans="1:78" s="10" customFormat="1" x14ac:dyDescent="0.25">
      <c r="A22" s="39" t="s">
        <v>146</v>
      </c>
      <c r="B22" s="8"/>
      <c r="C22" s="35"/>
      <c r="D22" s="35"/>
      <c r="E22" s="35"/>
      <c r="F22" s="35"/>
      <c r="G22" s="35"/>
      <c r="H22" s="105"/>
      <c r="I22" s="36"/>
      <c r="J22" s="8"/>
      <c r="K22" s="6">
        <f t="shared" si="15"/>
        <v>0</v>
      </c>
      <c r="L22" s="6">
        <f t="shared" si="16"/>
        <v>0</v>
      </c>
      <c r="M22" s="6">
        <f t="shared" si="17"/>
        <v>0</v>
      </c>
      <c r="N22" s="6">
        <f t="shared" si="18"/>
        <v>0</v>
      </c>
      <c r="O22" s="6">
        <f t="shared" si="19"/>
        <v>0</v>
      </c>
      <c r="P22" s="3"/>
      <c r="Q22" s="53"/>
      <c r="R22" s="53"/>
      <c r="S22" s="53"/>
      <c r="T22" s="53"/>
      <c r="U22" s="53"/>
      <c r="V22" s="53"/>
      <c r="W22" s="53"/>
      <c r="X22" s="53"/>
      <c r="Y22" s="53"/>
      <c r="Z22" s="53"/>
      <c r="AA22" s="53"/>
      <c r="AB22" s="53"/>
      <c r="AC22" s="53"/>
      <c r="AD22" s="53"/>
      <c r="AE22" s="53"/>
      <c r="AF22" s="53"/>
      <c r="AG22" s="53"/>
      <c r="AH22" s="53"/>
      <c r="AI22" s="53"/>
      <c r="AJ22" s="53"/>
      <c r="AK22" s="53"/>
      <c r="AL22" s="53"/>
      <c r="AM22" s="53"/>
      <c r="AN22" s="53"/>
      <c r="AO22" s="53"/>
      <c r="AP22" s="53"/>
      <c r="AQ22" s="53"/>
      <c r="AR22" s="53"/>
      <c r="AS22" s="53"/>
      <c r="AT22" s="53"/>
      <c r="AU22" s="53"/>
      <c r="AV22" s="53"/>
      <c r="AW22" s="53"/>
      <c r="AX22" s="53"/>
      <c r="AY22" s="53"/>
      <c r="AZ22" s="53"/>
      <c r="BA22" s="53"/>
      <c r="BB22" s="53"/>
      <c r="BC22" s="53"/>
      <c r="BD22" s="53"/>
      <c r="BE22" s="53"/>
      <c r="BF22" s="53"/>
      <c r="BG22" s="53"/>
      <c r="BH22" s="53"/>
      <c r="BI22" s="53"/>
      <c r="BJ22" s="53"/>
      <c r="BK22" s="53"/>
      <c r="BL22" s="53"/>
      <c r="BM22" s="53"/>
      <c r="BN22" s="53"/>
      <c r="BO22" s="53"/>
      <c r="BP22" s="53"/>
      <c r="BQ22" s="53"/>
      <c r="BR22" s="53"/>
      <c r="BS22" s="53"/>
      <c r="BT22" s="53"/>
      <c r="BU22" s="53"/>
      <c r="BV22" s="53"/>
      <c r="BW22" s="53"/>
      <c r="BX22" s="53"/>
      <c r="BY22" s="53"/>
      <c r="BZ22" s="53"/>
    </row>
    <row r="23" spans="1:78" s="10" customFormat="1" x14ac:dyDescent="0.25">
      <c r="A23" s="39" t="s">
        <v>145</v>
      </c>
      <c r="B23" s="8"/>
      <c r="C23" s="35"/>
      <c r="D23" s="35"/>
      <c r="E23" s="35"/>
      <c r="F23" s="35"/>
      <c r="G23" s="35"/>
      <c r="H23" s="105"/>
      <c r="I23" s="36"/>
      <c r="J23" s="8"/>
      <c r="K23" s="6">
        <f t="shared" si="15"/>
        <v>0</v>
      </c>
      <c r="L23" s="6">
        <f t="shared" si="16"/>
        <v>0</v>
      </c>
      <c r="M23" s="6">
        <f t="shared" si="17"/>
        <v>0</v>
      </c>
      <c r="N23" s="6">
        <f t="shared" si="18"/>
        <v>0</v>
      </c>
      <c r="O23" s="6">
        <f t="shared" si="19"/>
        <v>0</v>
      </c>
      <c r="P23" s="3"/>
      <c r="Q23" s="53"/>
      <c r="R23" s="53"/>
      <c r="S23" s="53"/>
      <c r="T23" s="53"/>
      <c r="U23" s="53"/>
      <c r="V23" s="53"/>
      <c r="W23" s="53"/>
      <c r="X23" s="53"/>
      <c r="Y23" s="53"/>
      <c r="Z23" s="53"/>
      <c r="AA23" s="53"/>
      <c r="AB23" s="53"/>
      <c r="AC23" s="53"/>
      <c r="AD23" s="53"/>
      <c r="AE23" s="53"/>
      <c r="AF23" s="53"/>
      <c r="AG23" s="53"/>
      <c r="AH23" s="53"/>
      <c r="AI23" s="53"/>
      <c r="AJ23" s="53"/>
      <c r="AK23" s="53"/>
      <c r="AL23" s="53"/>
      <c r="AM23" s="53"/>
      <c r="AN23" s="53"/>
      <c r="AO23" s="53"/>
      <c r="AP23" s="53"/>
      <c r="AQ23" s="53"/>
      <c r="AR23" s="53"/>
      <c r="AS23" s="53"/>
      <c r="AT23" s="53"/>
      <c r="AU23" s="53"/>
      <c r="AV23" s="53"/>
      <c r="AW23" s="53"/>
      <c r="AX23" s="53"/>
      <c r="AY23" s="53"/>
      <c r="AZ23" s="53"/>
      <c r="BA23" s="53"/>
      <c r="BB23" s="53"/>
      <c r="BC23" s="53"/>
      <c r="BD23" s="53"/>
      <c r="BE23" s="53"/>
      <c r="BF23" s="53"/>
      <c r="BG23" s="53"/>
      <c r="BH23" s="53"/>
      <c r="BI23" s="53"/>
      <c r="BJ23" s="53"/>
      <c r="BK23" s="53"/>
      <c r="BL23" s="53"/>
      <c r="BM23" s="53"/>
      <c r="BN23" s="53"/>
      <c r="BO23" s="53"/>
      <c r="BP23" s="53"/>
      <c r="BQ23" s="53"/>
      <c r="BR23" s="53"/>
      <c r="BS23" s="53"/>
      <c r="BT23" s="53"/>
      <c r="BU23" s="53"/>
      <c r="BV23" s="53"/>
      <c r="BW23" s="53"/>
      <c r="BX23" s="53"/>
      <c r="BY23" s="53"/>
      <c r="BZ23" s="53"/>
    </row>
    <row r="24" spans="1:78" s="10" customFormat="1" x14ac:dyDescent="0.25">
      <c r="A24" s="39" t="s">
        <v>147</v>
      </c>
      <c r="B24" s="8"/>
      <c r="C24" s="35"/>
      <c r="D24" s="35"/>
      <c r="E24" s="35"/>
      <c r="F24" s="35"/>
      <c r="G24" s="35"/>
      <c r="H24" s="105"/>
      <c r="I24" s="36"/>
      <c r="J24" s="8"/>
      <c r="K24" s="6">
        <f t="shared" si="15"/>
        <v>0</v>
      </c>
      <c r="L24" s="6">
        <f t="shared" si="16"/>
        <v>0</v>
      </c>
      <c r="M24" s="6">
        <f t="shared" si="17"/>
        <v>0</v>
      </c>
      <c r="N24" s="6">
        <f t="shared" si="18"/>
        <v>0</v>
      </c>
      <c r="O24" s="6">
        <f t="shared" si="19"/>
        <v>0</v>
      </c>
      <c r="P24" s="3"/>
      <c r="Q24" s="53"/>
      <c r="R24" s="53"/>
      <c r="S24" s="53"/>
      <c r="T24" s="53"/>
      <c r="U24" s="53"/>
      <c r="V24" s="53"/>
      <c r="W24" s="53"/>
      <c r="X24" s="53"/>
      <c r="Y24" s="53"/>
      <c r="Z24" s="53"/>
      <c r="AA24" s="53"/>
      <c r="AB24" s="53"/>
      <c r="AC24" s="53"/>
      <c r="AD24" s="53"/>
      <c r="AE24" s="53"/>
      <c r="AF24" s="53"/>
      <c r="AG24" s="53"/>
      <c r="AH24" s="53"/>
      <c r="AI24" s="53"/>
      <c r="AJ24" s="53"/>
      <c r="AK24" s="53"/>
      <c r="AL24" s="53"/>
      <c r="AM24" s="53"/>
      <c r="AN24" s="53"/>
      <c r="AO24" s="53"/>
      <c r="AP24" s="53"/>
      <c r="AQ24" s="53"/>
      <c r="AR24" s="53"/>
      <c r="AS24" s="53"/>
      <c r="AT24" s="53"/>
      <c r="AU24" s="53"/>
      <c r="AV24" s="53"/>
      <c r="AW24" s="53"/>
      <c r="AX24" s="53"/>
      <c r="AY24" s="53"/>
      <c r="AZ24" s="53"/>
      <c r="BA24" s="53"/>
      <c r="BB24" s="53"/>
      <c r="BC24" s="53"/>
      <c r="BD24" s="53"/>
      <c r="BE24" s="53"/>
      <c r="BF24" s="53"/>
      <c r="BG24" s="53"/>
      <c r="BH24" s="53"/>
      <c r="BI24" s="53"/>
      <c r="BJ24" s="53"/>
      <c r="BK24" s="53"/>
      <c r="BL24" s="53"/>
      <c r="BM24" s="53"/>
      <c r="BN24" s="53"/>
      <c r="BO24" s="53"/>
      <c r="BP24" s="53"/>
      <c r="BQ24" s="53"/>
      <c r="BR24" s="53"/>
      <c r="BS24" s="53"/>
      <c r="BT24" s="53"/>
      <c r="BU24" s="53"/>
      <c r="BV24" s="53"/>
      <c r="BW24" s="53"/>
      <c r="BX24" s="53"/>
      <c r="BY24" s="53"/>
      <c r="BZ24" s="53"/>
    </row>
    <row r="25" spans="1:78" s="3" customFormat="1" x14ac:dyDescent="0.25">
      <c r="A25" s="39" t="s">
        <v>6</v>
      </c>
      <c r="B25"/>
      <c r="C25" s="35"/>
      <c r="D25" s="35"/>
      <c r="E25" s="35"/>
      <c r="F25" s="35"/>
      <c r="G25" s="35"/>
      <c r="H25" s="105"/>
      <c r="I25" s="36"/>
      <c r="J25"/>
      <c r="K25" s="6">
        <f t="shared" si="0"/>
        <v>0</v>
      </c>
      <c r="L25" s="6">
        <f t="shared" si="1"/>
        <v>0</v>
      </c>
      <c r="M25" s="6">
        <f t="shared" si="2"/>
        <v>0</v>
      </c>
      <c r="N25" s="6">
        <f t="shared" si="3"/>
        <v>0</v>
      </c>
      <c r="O25" s="6">
        <f t="shared" si="4"/>
        <v>0</v>
      </c>
      <c r="Q25" s="52"/>
      <c r="R25" s="52"/>
      <c r="S25" s="52"/>
      <c r="T25" s="52"/>
      <c r="U25" s="52"/>
      <c r="V25" s="52"/>
      <c r="W25" s="52"/>
      <c r="X25" s="52"/>
      <c r="Y25" s="52"/>
      <c r="Z25" s="52"/>
      <c r="AA25" s="52"/>
      <c r="AB25" s="52"/>
      <c r="AC25" s="52"/>
      <c r="AD25" s="52"/>
      <c r="AE25" s="52"/>
      <c r="AF25" s="52"/>
      <c r="AG25" s="52"/>
      <c r="AH25" s="52"/>
      <c r="AI25" s="52"/>
      <c r="AJ25" s="52"/>
      <c r="AK25" s="52"/>
      <c r="AL25" s="52"/>
      <c r="AM25" s="52"/>
      <c r="AN25" s="52"/>
      <c r="AO25" s="52"/>
      <c r="AP25" s="52"/>
      <c r="AQ25" s="52"/>
      <c r="AR25" s="52"/>
      <c r="AS25" s="52"/>
      <c r="AT25" s="52"/>
      <c r="AU25" s="52"/>
      <c r="AV25" s="52"/>
      <c r="AW25" s="52"/>
      <c r="AX25" s="52"/>
      <c r="AY25" s="52"/>
      <c r="AZ25" s="52"/>
      <c r="BA25" s="52"/>
      <c r="BB25" s="52"/>
      <c r="BC25" s="52"/>
      <c r="BD25" s="52"/>
      <c r="BE25" s="52"/>
      <c r="BF25" s="52"/>
      <c r="BG25" s="52"/>
      <c r="BH25" s="52"/>
      <c r="BI25" s="52"/>
      <c r="BJ25" s="52"/>
      <c r="BK25" s="52"/>
      <c r="BL25" s="52"/>
      <c r="BM25" s="52"/>
      <c r="BN25" s="52"/>
      <c r="BO25" s="52"/>
      <c r="BP25" s="52"/>
      <c r="BQ25" s="52"/>
      <c r="BR25" s="52"/>
      <c r="BS25" s="52"/>
      <c r="BT25" s="52"/>
      <c r="BU25" s="52"/>
      <c r="BV25" s="52"/>
      <c r="BW25" s="52"/>
      <c r="BX25" s="52"/>
      <c r="BY25" s="52"/>
      <c r="BZ25" s="52"/>
    </row>
    <row r="26" spans="1:78" s="3" customFormat="1" x14ac:dyDescent="0.25">
      <c r="A26" s="45" t="s">
        <v>160</v>
      </c>
      <c r="B26"/>
      <c r="C26" s="46"/>
      <c r="D26" s="46"/>
      <c r="E26" s="46"/>
      <c r="F26" s="46"/>
      <c r="G26" s="46"/>
      <c r="H26" s="105"/>
      <c r="I26" s="47"/>
      <c r="J26"/>
      <c r="K26" s="6">
        <f t="shared" si="0"/>
        <v>0</v>
      </c>
      <c r="L26" s="6">
        <f t="shared" si="1"/>
        <v>0</v>
      </c>
      <c r="M26" s="6">
        <f t="shared" si="2"/>
        <v>0</v>
      </c>
      <c r="N26" s="6">
        <f t="shared" si="3"/>
        <v>0</v>
      </c>
      <c r="O26" s="6">
        <f t="shared" si="4"/>
        <v>0</v>
      </c>
      <c r="Q26" s="52"/>
      <c r="R26" s="52"/>
      <c r="S26" s="52"/>
      <c r="T26" s="52"/>
      <c r="U26" s="52"/>
      <c r="V26" s="52"/>
      <c r="W26" s="52"/>
      <c r="X26" s="52"/>
      <c r="Y26" s="52"/>
      <c r="Z26" s="52"/>
      <c r="AA26" s="52"/>
      <c r="AB26" s="52"/>
      <c r="AC26" s="52"/>
      <c r="AD26" s="52"/>
      <c r="AE26" s="52"/>
      <c r="AF26" s="52"/>
      <c r="AG26" s="52"/>
      <c r="AH26" s="52"/>
      <c r="AI26" s="52"/>
      <c r="AJ26" s="52"/>
      <c r="AK26" s="52"/>
      <c r="AL26" s="52"/>
      <c r="AM26" s="52"/>
      <c r="AN26" s="52"/>
      <c r="AO26" s="52"/>
      <c r="AP26" s="52"/>
      <c r="AQ26" s="52"/>
      <c r="AR26" s="52"/>
      <c r="AS26" s="52"/>
      <c r="AT26" s="52"/>
      <c r="AU26" s="52"/>
      <c r="AV26" s="52"/>
      <c r="AW26" s="52"/>
      <c r="AX26" s="52"/>
      <c r="AY26" s="52"/>
      <c r="AZ26" s="52"/>
      <c r="BA26" s="52"/>
      <c r="BB26" s="52"/>
      <c r="BC26" s="52"/>
      <c r="BD26" s="52"/>
      <c r="BE26" s="52"/>
      <c r="BF26" s="52"/>
      <c r="BG26" s="52"/>
      <c r="BH26" s="52"/>
      <c r="BI26" s="52"/>
      <c r="BJ26" s="52"/>
      <c r="BK26" s="52"/>
      <c r="BL26" s="52"/>
      <c r="BM26" s="52"/>
      <c r="BN26" s="52"/>
      <c r="BO26" s="52"/>
      <c r="BP26" s="52"/>
      <c r="BQ26" s="52"/>
      <c r="BR26" s="52"/>
      <c r="BS26" s="52"/>
      <c r="BT26" s="52"/>
      <c r="BU26" s="52"/>
      <c r="BV26" s="52"/>
      <c r="BW26" s="52"/>
      <c r="BX26" s="52"/>
      <c r="BY26" s="52"/>
      <c r="BZ26" s="52"/>
    </row>
    <row r="27" spans="1:78" s="109" customFormat="1" ht="15.75" thickBot="1" x14ac:dyDescent="0.3">
      <c r="A27" s="107"/>
      <c r="B27" s="105"/>
      <c r="C27" s="106"/>
      <c r="D27" s="106"/>
      <c r="E27" s="106"/>
      <c r="F27" s="106"/>
      <c r="G27" s="106"/>
      <c r="H27" s="105"/>
      <c r="I27" s="104"/>
      <c r="J27" s="105"/>
      <c r="K27" s="108">
        <f t="shared" si="0"/>
        <v>0</v>
      </c>
      <c r="L27" s="108">
        <f t="shared" si="1"/>
        <v>0</v>
      </c>
      <c r="M27" s="108">
        <f t="shared" si="2"/>
        <v>0</v>
      </c>
      <c r="N27" s="108">
        <f t="shared" si="3"/>
        <v>0</v>
      </c>
      <c r="O27" s="108">
        <f t="shared" si="4"/>
        <v>0</v>
      </c>
      <c r="Q27" s="110"/>
      <c r="R27" s="110"/>
      <c r="S27" s="110"/>
      <c r="T27" s="110"/>
      <c r="U27" s="110"/>
      <c r="V27" s="110"/>
      <c r="W27" s="110"/>
      <c r="X27" s="110"/>
      <c r="Y27" s="110"/>
      <c r="Z27" s="110"/>
      <c r="AA27" s="110"/>
      <c r="AB27" s="110"/>
      <c r="AC27" s="110"/>
      <c r="AD27" s="110"/>
      <c r="AE27" s="110"/>
      <c r="AF27" s="110"/>
      <c r="AG27" s="110"/>
      <c r="AH27" s="110"/>
      <c r="AI27" s="110"/>
      <c r="AJ27" s="110"/>
      <c r="AK27" s="110"/>
      <c r="AL27" s="110"/>
      <c r="AM27" s="110"/>
      <c r="AN27" s="110"/>
      <c r="AO27" s="110"/>
      <c r="AP27" s="110"/>
      <c r="AQ27" s="110"/>
      <c r="AR27" s="110"/>
      <c r="AS27" s="110"/>
      <c r="AT27" s="110"/>
      <c r="AU27" s="110"/>
      <c r="AV27" s="110"/>
      <c r="AW27" s="110"/>
      <c r="AX27" s="110"/>
      <c r="AY27" s="110"/>
      <c r="AZ27" s="110"/>
      <c r="BA27" s="110"/>
      <c r="BB27" s="110"/>
      <c r="BC27" s="110"/>
      <c r="BD27" s="110"/>
      <c r="BE27" s="110"/>
      <c r="BF27" s="110"/>
      <c r="BG27" s="110"/>
      <c r="BH27" s="110"/>
      <c r="BI27" s="110"/>
      <c r="BJ27" s="110"/>
      <c r="BK27" s="110"/>
      <c r="BL27" s="110"/>
      <c r="BM27" s="110"/>
      <c r="BN27" s="110"/>
      <c r="BO27" s="110"/>
      <c r="BP27" s="110"/>
      <c r="BQ27" s="110"/>
      <c r="BR27" s="110"/>
      <c r="BS27" s="110"/>
      <c r="BT27" s="110"/>
      <c r="BU27" s="110"/>
      <c r="BV27" s="110"/>
      <c r="BW27" s="110"/>
      <c r="BX27" s="110"/>
      <c r="BY27" s="110"/>
      <c r="BZ27" s="110"/>
    </row>
    <row r="28" spans="1:78" s="3" customFormat="1" ht="16.5" thickBot="1" x14ac:dyDescent="0.3">
      <c r="A28" s="40" t="s">
        <v>155</v>
      </c>
      <c r="B28"/>
      <c r="C28" s="193">
        <f>MAX(0,MIN(1,POWER(LARGE(K30:O35,1)*0.23,1.5)+POWER(LARGE(K30:O35,2)*0.18,1.5)+POWER(LARGE(K30:O35,3)*0.13,1.5))-POWER(LARGE(K36:O36,1)*0.2,1.5))</f>
        <v>0</v>
      </c>
      <c r="D28" s="193"/>
      <c r="E28" s="193"/>
      <c r="F28" s="193"/>
      <c r="G28" s="193"/>
      <c r="H28" s="105"/>
      <c r="I28" s="104"/>
      <c r="J28"/>
      <c r="K28" s="6">
        <f t="shared" si="0"/>
        <v>0</v>
      </c>
      <c r="L28" s="6">
        <f t="shared" si="1"/>
        <v>0</v>
      </c>
      <c r="M28" s="6">
        <f t="shared" si="2"/>
        <v>0</v>
      </c>
      <c r="N28" s="6">
        <f t="shared" si="3"/>
        <v>0</v>
      </c>
      <c r="O28" s="6">
        <f t="shared" si="4"/>
        <v>0</v>
      </c>
      <c r="Q28" s="52"/>
      <c r="R28" s="52"/>
      <c r="S28" s="52"/>
      <c r="T28" s="52"/>
      <c r="U28" s="52"/>
      <c r="V28" s="52"/>
      <c r="W28" s="52"/>
      <c r="X28" s="52"/>
      <c r="Y28" s="52"/>
      <c r="Z28" s="52"/>
      <c r="AA28" s="52"/>
      <c r="AB28" s="52"/>
      <c r="AC28" s="52"/>
      <c r="AD28" s="52"/>
      <c r="AE28" s="52"/>
      <c r="AF28" s="52"/>
      <c r="AG28" s="52"/>
      <c r="AH28" s="52"/>
      <c r="AI28" s="52"/>
      <c r="AJ28" s="52"/>
      <c r="AK28" s="52"/>
      <c r="AL28" s="52"/>
      <c r="AM28" s="52"/>
      <c r="AN28" s="52"/>
      <c r="AO28" s="52"/>
      <c r="AP28" s="52"/>
      <c r="AQ28" s="52"/>
      <c r="AR28" s="52"/>
      <c r="AS28" s="52"/>
      <c r="AT28" s="52"/>
      <c r="AU28" s="52"/>
      <c r="AV28" s="52"/>
      <c r="AW28" s="52"/>
      <c r="AX28" s="52"/>
      <c r="AY28" s="52"/>
      <c r="AZ28" s="52"/>
      <c r="BA28" s="52"/>
      <c r="BB28" s="52"/>
      <c r="BC28" s="52"/>
      <c r="BD28" s="52"/>
      <c r="BE28" s="52"/>
      <c r="BF28" s="52"/>
      <c r="BG28" s="52"/>
      <c r="BH28" s="52"/>
      <c r="BI28" s="52"/>
      <c r="BJ28" s="52"/>
      <c r="BK28" s="52"/>
      <c r="BL28" s="52"/>
      <c r="BM28" s="52"/>
      <c r="BN28" s="52"/>
      <c r="BO28" s="52"/>
      <c r="BP28" s="52"/>
      <c r="BQ28" s="52"/>
      <c r="BR28" s="52"/>
      <c r="BS28" s="52"/>
      <c r="BT28" s="52"/>
      <c r="BU28" s="52"/>
      <c r="BV28" s="52"/>
      <c r="BW28" s="52"/>
      <c r="BX28" s="52"/>
      <c r="BY28" s="52"/>
      <c r="BZ28" s="52"/>
    </row>
    <row r="29" spans="1:78" s="3" customFormat="1" x14ac:dyDescent="0.25">
      <c r="A29" s="48" t="s">
        <v>156</v>
      </c>
      <c r="B29"/>
      <c r="C29" s="198"/>
      <c r="D29" s="198"/>
      <c r="E29" s="198"/>
      <c r="F29" s="198"/>
      <c r="G29" s="198"/>
      <c r="H29" s="105"/>
      <c r="I29" s="104"/>
      <c r="J29"/>
      <c r="K29" s="6">
        <f t="shared" si="0"/>
        <v>0</v>
      </c>
      <c r="L29" s="6">
        <f t="shared" si="1"/>
        <v>0</v>
      </c>
      <c r="M29" s="6">
        <f t="shared" si="2"/>
        <v>0</v>
      </c>
      <c r="N29" s="6">
        <f t="shared" si="3"/>
        <v>0</v>
      </c>
      <c r="O29" s="6">
        <f t="shared" si="4"/>
        <v>0</v>
      </c>
      <c r="Q29" s="52"/>
      <c r="R29" s="52"/>
      <c r="S29" s="52"/>
      <c r="T29" s="52"/>
      <c r="U29" s="52"/>
      <c r="V29" s="52"/>
      <c r="W29" s="52"/>
      <c r="X29" s="52"/>
      <c r="Y29" s="52"/>
      <c r="Z29" s="52"/>
      <c r="AA29" s="52"/>
      <c r="AB29" s="52"/>
      <c r="AC29" s="52"/>
      <c r="AD29" s="52"/>
      <c r="AE29" s="52"/>
      <c r="AF29" s="52"/>
      <c r="AG29" s="52"/>
      <c r="AH29" s="52"/>
      <c r="AI29" s="52"/>
      <c r="AJ29" s="52"/>
      <c r="AK29" s="52"/>
      <c r="AL29" s="52"/>
      <c r="AM29" s="52"/>
      <c r="AN29" s="52"/>
      <c r="AO29" s="52"/>
      <c r="AP29" s="52"/>
      <c r="AQ29" s="52"/>
      <c r="AR29" s="52"/>
      <c r="AS29" s="52"/>
      <c r="AT29" s="52"/>
      <c r="AU29" s="52"/>
      <c r="AV29" s="52"/>
      <c r="AW29" s="52"/>
      <c r="AX29" s="52"/>
      <c r="AY29" s="52"/>
      <c r="AZ29" s="52"/>
      <c r="BA29" s="52"/>
      <c r="BB29" s="52"/>
      <c r="BC29" s="52"/>
      <c r="BD29" s="52"/>
      <c r="BE29" s="52"/>
      <c r="BF29" s="52"/>
      <c r="BG29" s="52"/>
      <c r="BH29" s="52"/>
      <c r="BI29" s="52"/>
      <c r="BJ29" s="52"/>
      <c r="BK29" s="52"/>
      <c r="BL29" s="52"/>
      <c r="BM29" s="52"/>
      <c r="BN29" s="52"/>
      <c r="BO29" s="52"/>
      <c r="BP29" s="52"/>
      <c r="BQ29" s="52"/>
      <c r="BR29" s="52"/>
      <c r="BS29" s="52"/>
      <c r="BT29" s="52"/>
      <c r="BU29" s="52"/>
      <c r="BV29" s="52"/>
      <c r="BW29" s="52"/>
      <c r="BX29" s="52"/>
      <c r="BY29" s="52"/>
      <c r="BZ29" s="52"/>
    </row>
    <row r="30" spans="1:78" s="3" customFormat="1" x14ac:dyDescent="0.25">
      <c r="A30" s="39" t="s">
        <v>144</v>
      </c>
      <c r="B30"/>
      <c r="C30" s="35"/>
      <c r="D30" s="35"/>
      <c r="E30" s="35"/>
      <c r="F30" s="35"/>
      <c r="G30" s="35"/>
      <c r="H30" s="105"/>
      <c r="I30" s="36"/>
      <c r="J30"/>
      <c r="K30" s="6">
        <f t="shared" si="0"/>
        <v>0</v>
      </c>
      <c r="L30" s="6">
        <f t="shared" si="1"/>
        <v>0</v>
      </c>
      <c r="M30" s="6">
        <f t="shared" si="2"/>
        <v>0</v>
      </c>
      <c r="N30" s="6">
        <f t="shared" si="3"/>
        <v>0</v>
      </c>
      <c r="O30" s="6">
        <f t="shared" si="4"/>
        <v>0</v>
      </c>
      <c r="Q30" s="52"/>
      <c r="R30" s="52"/>
      <c r="S30" s="52"/>
      <c r="T30" s="52"/>
      <c r="U30" s="52"/>
      <c r="V30" s="52"/>
      <c r="W30" s="52"/>
      <c r="X30" s="52"/>
      <c r="Y30" s="52"/>
      <c r="Z30" s="52"/>
      <c r="AA30" s="52"/>
      <c r="AB30" s="52"/>
      <c r="AC30" s="52"/>
      <c r="AD30" s="52"/>
      <c r="AE30" s="52"/>
      <c r="AF30" s="52"/>
      <c r="AG30" s="52"/>
      <c r="AH30" s="52"/>
      <c r="AI30" s="52"/>
      <c r="AJ30" s="52"/>
      <c r="AK30" s="52"/>
      <c r="AL30" s="52"/>
      <c r="AM30" s="52"/>
      <c r="AN30" s="52"/>
      <c r="AO30" s="52"/>
      <c r="AP30" s="52"/>
      <c r="AQ30" s="52"/>
      <c r="AR30" s="52"/>
      <c r="AS30" s="52"/>
      <c r="AT30" s="52"/>
      <c r="AU30" s="52"/>
      <c r="AV30" s="52"/>
      <c r="AW30" s="52"/>
      <c r="AX30" s="52"/>
      <c r="AY30" s="52"/>
      <c r="AZ30" s="52"/>
      <c r="BA30" s="52"/>
      <c r="BB30" s="52"/>
      <c r="BC30" s="52"/>
      <c r="BD30" s="52"/>
      <c r="BE30" s="52"/>
      <c r="BF30" s="52"/>
      <c r="BG30" s="52"/>
      <c r="BH30" s="52"/>
      <c r="BI30" s="52"/>
      <c r="BJ30" s="52"/>
      <c r="BK30" s="52"/>
      <c r="BL30" s="52"/>
      <c r="BM30" s="52"/>
      <c r="BN30" s="52"/>
      <c r="BO30" s="52"/>
      <c r="BP30" s="52"/>
      <c r="BQ30" s="52"/>
      <c r="BR30" s="52"/>
      <c r="BS30" s="52"/>
      <c r="BT30" s="52"/>
      <c r="BU30" s="52"/>
      <c r="BV30" s="52"/>
      <c r="BW30" s="52"/>
      <c r="BX30" s="52"/>
      <c r="BY30" s="52"/>
      <c r="BZ30" s="52"/>
    </row>
    <row r="31" spans="1:78" s="3" customFormat="1" x14ac:dyDescent="0.25">
      <c r="A31" s="39" t="s">
        <v>153</v>
      </c>
      <c r="B31"/>
      <c r="C31" s="35"/>
      <c r="D31" s="35"/>
      <c r="E31" s="35"/>
      <c r="F31" s="35"/>
      <c r="G31" s="35"/>
      <c r="H31" s="105"/>
      <c r="I31" s="36"/>
      <c r="J31"/>
      <c r="K31" s="6">
        <f t="shared" si="0"/>
        <v>0</v>
      </c>
      <c r="L31" s="6">
        <f t="shared" si="1"/>
        <v>0</v>
      </c>
      <c r="M31" s="6">
        <f t="shared" si="2"/>
        <v>0</v>
      </c>
      <c r="N31" s="6">
        <f t="shared" si="3"/>
        <v>0</v>
      </c>
      <c r="O31" s="6">
        <f t="shared" si="4"/>
        <v>0</v>
      </c>
      <c r="Q31" s="52"/>
      <c r="R31" s="52"/>
      <c r="S31" s="52"/>
      <c r="T31" s="52"/>
      <c r="U31" s="52"/>
      <c r="V31" s="52"/>
      <c r="W31" s="52"/>
      <c r="X31" s="52"/>
      <c r="Y31" s="52"/>
      <c r="Z31" s="52"/>
      <c r="AA31" s="52"/>
      <c r="AB31" s="52"/>
      <c r="AC31" s="52"/>
      <c r="AD31" s="52"/>
      <c r="AE31" s="52"/>
      <c r="AF31" s="52"/>
      <c r="AG31" s="52"/>
      <c r="AH31" s="52"/>
      <c r="AI31" s="52"/>
      <c r="AJ31" s="52"/>
      <c r="AK31" s="52"/>
      <c r="AL31" s="52"/>
      <c r="AM31" s="52"/>
      <c r="AN31" s="52"/>
      <c r="AO31" s="52"/>
      <c r="AP31" s="52"/>
      <c r="AQ31" s="52"/>
      <c r="AR31" s="52"/>
      <c r="AS31" s="52"/>
      <c r="AT31" s="52"/>
      <c r="AU31" s="52"/>
      <c r="AV31" s="52"/>
      <c r="AW31" s="52"/>
      <c r="AX31" s="52"/>
      <c r="AY31" s="52"/>
      <c r="AZ31" s="52"/>
      <c r="BA31" s="52"/>
      <c r="BB31" s="52"/>
      <c r="BC31" s="52"/>
      <c r="BD31" s="52"/>
      <c r="BE31" s="52"/>
      <c r="BF31" s="52"/>
      <c r="BG31" s="52"/>
      <c r="BH31" s="52"/>
      <c r="BI31" s="52"/>
      <c r="BJ31" s="52"/>
      <c r="BK31" s="52"/>
      <c r="BL31" s="52"/>
      <c r="BM31" s="52"/>
      <c r="BN31" s="52"/>
      <c r="BO31" s="52"/>
      <c r="BP31" s="52"/>
      <c r="BQ31" s="52"/>
      <c r="BR31" s="52"/>
      <c r="BS31" s="52"/>
      <c r="BT31" s="52"/>
      <c r="BU31" s="52"/>
      <c r="BV31" s="52"/>
      <c r="BW31" s="52"/>
      <c r="BX31" s="52"/>
      <c r="BY31" s="52"/>
      <c r="BZ31" s="52"/>
    </row>
    <row r="32" spans="1:78" s="10" customFormat="1" x14ac:dyDescent="0.25">
      <c r="A32" s="39" t="s">
        <v>152</v>
      </c>
      <c r="B32" s="8"/>
      <c r="C32" s="35"/>
      <c r="D32" s="35"/>
      <c r="E32" s="35"/>
      <c r="F32" s="35"/>
      <c r="G32" s="35"/>
      <c r="H32" s="105"/>
      <c r="I32" s="36"/>
      <c r="J32" s="8"/>
      <c r="K32" s="9">
        <f t="shared" si="0"/>
        <v>0</v>
      </c>
      <c r="L32" s="9">
        <f t="shared" si="1"/>
        <v>0</v>
      </c>
      <c r="M32" s="9">
        <f t="shared" si="2"/>
        <v>0</v>
      </c>
      <c r="N32" s="9">
        <f t="shared" si="3"/>
        <v>0</v>
      </c>
      <c r="O32" s="9">
        <f t="shared" si="4"/>
        <v>0</v>
      </c>
      <c r="Q32" s="53"/>
      <c r="R32" s="53"/>
      <c r="S32" s="53"/>
      <c r="T32" s="53"/>
      <c r="U32" s="53"/>
      <c r="V32" s="53"/>
      <c r="W32" s="53"/>
      <c r="X32" s="53"/>
      <c r="Y32" s="53"/>
      <c r="Z32" s="53"/>
      <c r="AA32" s="53"/>
      <c r="AB32" s="53"/>
      <c r="AC32" s="53"/>
      <c r="AD32" s="53"/>
      <c r="AE32" s="53"/>
      <c r="AF32" s="53"/>
      <c r="AG32" s="53"/>
      <c r="AH32" s="53"/>
      <c r="AI32" s="53"/>
      <c r="AJ32" s="53"/>
      <c r="AK32" s="53"/>
      <c r="AL32" s="53"/>
      <c r="AM32" s="53"/>
      <c r="AN32" s="53"/>
      <c r="AO32" s="53"/>
      <c r="AP32" s="53"/>
      <c r="AQ32" s="53"/>
      <c r="AR32" s="53"/>
      <c r="AS32" s="53"/>
      <c r="AT32" s="53"/>
      <c r="AU32" s="53"/>
      <c r="AV32" s="53"/>
      <c r="AW32" s="53"/>
      <c r="AX32" s="53"/>
      <c r="AY32" s="53"/>
      <c r="AZ32" s="53"/>
      <c r="BA32" s="53"/>
      <c r="BB32" s="53"/>
      <c r="BC32" s="53"/>
      <c r="BD32" s="53"/>
      <c r="BE32" s="53"/>
      <c r="BF32" s="53"/>
      <c r="BG32" s="53"/>
      <c r="BH32" s="53"/>
      <c r="BI32" s="53"/>
      <c r="BJ32" s="53"/>
      <c r="BK32" s="53"/>
      <c r="BL32" s="53"/>
      <c r="BM32" s="53"/>
      <c r="BN32" s="53"/>
      <c r="BO32" s="53"/>
      <c r="BP32" s="53"/>
      <c r="BQ32" s="53"/>
      <c r="BR32" s="53"/>
      <c r="BS32" s="53"/>
      <c r="BT32" s="53"/>
      <c r="BU32" s="53"/>
      <c r="BV32" s="53"/>
      <c r="BW32" s="53"/>
      <c r="BX32" s="53"/>
      <c r="BY32" s="53"/>
      <c r="BZ32" s="53"/>
    </row>
    <row r="33" spans="1:78" s="3" customFormat="1" x14ac:dyDescent="0.25">
      <c r="A33" s="39" t="s">
        <v>158</v>
      </c>
      <c r="B33"/>
      <c r="C33" s="35"/>
      <c r="D33" s="35"/>
      <c r="E33" s="35"/>
      <c r="F33" s="35"/>
      <c r="G33" s="35"/>
      <c r="H33" s="105"/>
      <c r="I33" s="36"/>
      <c r="J33"/>
      <c r="K33" s="6">
        <f t="shared" ref="K33" si="20">IF(LEN(C33)&gt;=1,1,0)*$C$5</f>
        <v>0</v>
      </c>
      <c r="L33" s="6">
        <f t="shared" ref="L33" si="21">IF(LEN(D33)&gt;=1,1,0)*$D$5</f>
        <v>0</v>
      </c>
      <c r="M33" s="6">
        <f t="shared" ref="M33" si="22">IF(LEN(E33)&gt;=1,1,0)*$E$5</f>
        <v>0</v>
      </c>
      <c r="N33" s="6">
        <f t="shared" ref="N33" si="23">IF(LEN(F33)&gt;=1,1,0)*$F$5</f>
        <v>0</v>
      </c>
      <c r="O33" s="6">
        <f t="shared" ref="O33" si="24">IF(LEN(G33)&gt;=1,1,0)*$G$5</f>
        <v>0</v>
      </c>
      <c r="Q33" s="52"/>
      <c r="R33" s="52"/>
      <c r="S33" s="52"/>
      <c r="T33" s="52"/>
      <c r="U33" s="52"/>
      <c r="V33" s="52"/>
      <c r="W33" s="52"/>
      <c r="X33" s="52"/>
      <c r="Y33" s="52"/>
      <c r="Z33" s="52"/>
      <c r="AA33" s="52"/>
      <c r="AB33" s="52"/>
      <c r="AC33" s="52"/>
      <c r="AD33" s="52"/>
      <c r="AE33" s="52"/>
      <c r="AF33" s="52"/>
      <c r="AG33" s="52"/>
      <c r="AH33" s="52"/>
      <c r="AI33" s="52"/>
      <c r="AJ33" s="52"/>
      <c r="AK33" s="52"/>
      <c r="AL33" s="52"/>
      <c r="AM33" s="52"/>
      <c r="AN33" s="52"/>
      <c r="AO33" s="52"/>
      <c r="AP33" s="52"/>
      <c r="AQ33" s="52"/>
      <c r="AR33" s="52"/>
      <c r="AS33" s="52"/>
      <c r="AT33" s="52"/>
      <c r="AU33" s="52"/>
      <c r="AV33" s="52"/>
      <c r="AW33" s="52"/>
      <c r="AX33" s="52"/>
      <c r="AY33" s="52"/>
      <c r="AZ33" s="52"/>
      <c r="BA33" s="52"/>
      <c r="BB33" s="52"/>
      <c r="BC33" s="52"/>
      <c r="BD33" s="52"/>
      <c r="BE33" s="52"/>
      <c r="BF33" s="52"/>
      <c r="BG33" s="52"/>
      <c r="BH33" s="52"/>
      <c r="BI33" s="52"/>
      <c r="BJ33" s="52"/>
      <c r="BK33" s="52"/>
      <c r="BL33" s="52"/>
      <c r="BM33" s="52"/>
      <c r="BN33" s="52"/>
      <c r="BO33" s="52"/>
      <c r="BP33" s="52"/>
      <c r="BQ33" s="52"/>
      <c r="BR33" s="52"/>
      <c r="BS33" s="52"/>
      <c r="BT33" s="52"/>
      <c r="BU33" s="52"/>
      <c r="BV33" s="52"/>
      <c r="BW33" s="52"/>
      <c r="BX33" s="52"/>
      <c r="BY33" s="52"/>
      <c r="BZ33" s="52"/>
    </row>
    <row r="34" spans="1:78" s="3" customFormat="1" x14ac:dyDescent="0.25">
      <c r="A34" s="39" t="s">
        <v>157</v>
      </c>
      <c r="B34"/>
      <c r="C34" s="35"/>
      <c r="D34" s="35"/>
      <c r="E34" s="35"/>
      <c r="F34" s="35"/>
      <c r="G34" s="35"/>
      <c r="H34" s="105"/>
      <c r="I34" s="36"/>
      <c r="J34"/>
      <c r="K34" s="6">
        <f t="shared" ref="K34" si="25">IF(LEN(C34)&gt;=1,1,0)*$C$5</f>
        <v>0</v>
      </c>
      <c r="L34" s="6">
        <f t="shared" ref="L34" si="26">IF(LEN(D34)&gt;=1,1,0)*$D$5</f>
        <v>0</v>
      </c>
      <c r="M34" s="6">
        <f t="shared" ref="M34" si="27">IF(LEN(E34)&gt;=1,1,0)*$E$5</f>
        <v>0</v>
      </c>
      <c r="N34" s="6">
        <f t="shared" ref="N34" si="28">IF(LEN(F34)&gt;=1,1,0)*$F$5</f>
        <v>0</v>
      </c>
      <c r="O34" s="6">
        <f t="shared" ref="O34" si="29">IF(LEN(G34)&gt;=1,1,0)*$G$5</f>
        <v>0</v>
      </c>
      <c r="Q34" s="52"/>
      <c r="R34" s="52"/>
      <c r="S34" s="52"/>
      <c r="T34" s="52"/>
      <c r="U34" s="52"/>
      <c r="V34" s="52"/>
      <c r="W34" s="52"/>
      <c r="X34" s="52"/>
      <c r="Y34" s="52"/>
      <c r="Z34" s="52"/>
      <c r="AA34" s="52"/>
      <c r="AB34" s="52"/>
      <c r="AC34" s="52"/>
      <c r="AD34" s="52"/>
      <c r="AE34" s="52"/>
      <c r="AF34" s="52"/>
      <c r="AG34" s="52"/>
      <c r="AH34" s="52"/>
      <c r="AI34" s="52"/>
      <c r="AJ34" s="52"/>
      <c r="AK34" s="52"/>
      <c r="AL34" s="52"/>
      <c r="AM34" s="52"/>
      <c r="AN34" s="52"/>
      <c r="AO34" s="52"/>
      <c r="AP34" s="52"/>
      <c r="AQ34" s="52"/>
      <c r="AR34" s="52"/>
      <c r="AS34" s="52"/>
      <c r="AT34" s="52"/>
      <c r="AU34" s="52"/>
      <c r="AV34" s="52"/>
      <c r="AW34" s="52"/>
      <c r="AX34" s="52"/>
      <c r="AY34" s="52"/>
      <c r="AZ34" s="52"/>
      <c r="BA34" s="52"/>
      <c r="BB34" s="52"/>
      <c r="BC34" s="52"/>
      <c r="BD34" s="52"/>
      <c r="BE34" s="52"/>
      <c r="BF34" s="52"/>
      <c r="BG34" s="52"/>
      <c r="BH34" s="52"/>
      <c r="BI34" s="52"/>
      <c r="BJ34" s="52"/>
      <c r="BK34" s="52"/>
      <c r="BL34" s="52"/>
      <c r="BM34" s="52"/>
      <c r="BN34" s="52"/>
      <c r="BO34" s="52"/>
      <c r="BP34" s="52"/>
      <c r="BQ34" s="52"/>
      <c r="BR34" s="52"/>
      <c r="BS34" s="52"/>
      <c r="BT34" s="52"/>
      <c r="BU34" s="52"/>
      <c r="BV34" s="52"/>
      <c r="BW34" s="52"/>
      <c r="BX34" s="52"/>
      <c r="BY34" s="52"/>
      <c r="BZ34" s="52"/>
    </row>
    <row r="35" spans="1:78" s="3" customFormat="1" x14ac:dyDescent="0.25">
      <c r="A35" s="39" t="s">
        <v>159</v>
      </c>
      <c r="B35"/>
      <c r="C35" s="35"/>
      <c r="D35" s="35"/>
      <c r="E35" s="35"/>
      <c r="F35" s="35"/>
      <c r="G35" s="35"/>
      <c r="H35" s="105"/>
      <c r="I35" s="36"/>
      <c r="J35"/>
      <c r="K35" s="6">
        <f t="shared" si="0"/>
        <v>0</v>
      </c>
      <c r="L35" s="6">
        <f t="shared" si="1"/>
        <v>0</v>
      </c>
      <c r="M35" s="6">
        <f t="shared" si="2"/>
        <v>0</v>
      </c>
      <c r="N35" s="6">
        <f t="shared" si="3"/>
        <v>0</v>
      </c>
      <c r="O35" s="6">
        <f t="shared" si="4"/>
        <v>0</v>
      </c>
      <c r="Q35" s="52"/>
      <c r="R35" s="52"/>
      <c r="S35" s="52"/>
      <c r="T35" s="52"/>
      <c r="U35" s="52"/>
      <c r="V35" s="52"/>
      <c r="W35" s="52"/>
      <c r="X35" s="52"/>
      <c r="Y35" s="52"/>
      <c r="Z35" s="52"/>
      <c r="AA35" s="52"/>
      <c r="AB35" s="52"/>
      <c r="AC35" s="52"/>
      <c r="AD35" s="52"/>
      <c r="AE35" s="52"/>
      <c r="AF35" s="52"/>
      <c r="AG35" s="52"/>
      <c r="AH35" s="52"/>
      <c r="AI35" s="52"/>
      <c r="AJ35" s="52"/>
      <c r="AK35" s="52"/>
      <c r="AL35" s="52"/>
      <c r="AM35" s="52"/>
      <c r="AN35" s="52"/>
      <c r="AO35" s="52"/>
      <c r="AP35" s="52"/>
      <c r="AQ35" s="52"/>
      <c r="AR35" s="52"/>
      <c r="AS35" s="52"/>
      <c r="AT35" s="52"/>
      <c r="AU35" s="52"/>
      <c r="AV35" s="52"/>
      <c r="AW35" s="52"/>
      <c r="AX35" s="52"/>
      <c r="AY35" s="52"/>
      <c r="AZ35" s="52"/>
      <c r="BA35" s="52"/>
      <c r="BB35" s="52"/>
      <c r="BC35" s="52"/>
      <c r="BD35" s="52"/>
      <c r="BE35" s="52"/>
      <c r="BF35" s="52"/>
      <c r="BG35" s="52"/>
      <c r="BH35" s="52"/>
      <c r="BI35" s="52"/>
      <c r="BJ35" s="52"/>
      <c r="BK35" s="52"/>
      <c r="BL35" s="52"/>
      <c r="BM35" s="52"/>
      <c r="BN35" s="52"/>
      <c r="BO35" s="52"/>
      <c r="BP35" s="52"/>
      <c r="BQ35" s="52"/>
      <c r="BR35" s="52"/>
      <c r="BS35" s="52"/>
      <c r="BT35" s="52"/>
      <c r="BU35" s="52"/>
      <c r="BV35" s="52"/>
      <c r="BW35" s="52"/>
      <c r="BX35" s="52"/>
      <c r="BY35" s="52"/>
      <c r="BZ35" s="52"/>
    </row>
    <row r="36" spans="1:78" s="3" customFormat="1" x14ac:dyDescent="0.25">
      <c r="A36" s="45" t="s">
        <v>154</v>
      </c>
      <c r="B36"/>
      <c r="C36" s="46"/>
      <c r="D36" s="46"/>
      <c r="E36" s="46"/>
      <c r="F36" s="46"/>
      <c r="G36" s="46"/>
      <c r="H36" s="105"/>
      <c r="I36" s="47"/>
      <c r="J36"/>
      <c r="K36" s="6">
        <f t="shared" si="0"/>
        <v>0</v>
      </c>
      <c r="L36" s="6">
        <f t="shared" si="1"/>
        <v>0</v>
      </c>
      <c r="M36" s="6">
        <f t="shared" si="2"/>
        <v>0</v>
      </c>
      <c r="N36" s="6">
        <f t="shared" si="3"/>
        <v>0</v>
      </c>
      <c r="O36" s="6">
        <f t="shared" si="4"/>
        <v>0</v>
      </c>
      <c r="Q36" s="52"/>
      <c r="R36" s="52"/>
      <c r="S36" s="52"/>
      <c r="T36" s="52"/>
      <c r="U36" s="52"/>
      <c r="V36" s="52"/>
      <c r="W36" s="52"/>
      <c r="X36" s="52"/>
      <c r="Y36" s="52"/>
      <c r="Z36" s="52"/>
      <c r="AA36" s="52"/>
      <c r="AB36" s="52"/>
      <c r="AC36" s="52"/>
      <c r="AD36" s="52"/>
      <c r="AE36" s="52"/>
      <c r="AF36" s="52"/>
      <c r="AG36" s="52"/>
      <c r="AH36" s="52"/>
      <c r="AI36" s="52"/>
      <c r="AJ36" s="52"/>
      <c r="AK36" s="52"/>
      <c r="AL36" s="52"/>
      <c r="AM36" s="52"/>
      <c r="AN36" s="52"/>
      <c r="AO36" s="52"/>
      <c r="AP36" s="52"/>
      <c r="AQ36" s="52"/>
      <c r="AR36" s="52"/>
      <c r="AS36" s="52"/>
      <c r="AT36" s="52"/>
      <c r="AU36" s="52"/>
      <c r="AV36" s="52"/>
      <c r="AW36" s="52"/>
      <c r="AX36" s="52"/>
      <c r="AY36" s="52"/>
      <c r="AZ36" s="52"/>
      <c r="BA36" s="52"/>
      <c r="BB36" s="52"/>
      <c r="BC36" s="52"/>
      <c r="BD36" s="52"/>
      <c r="BE36" s="52"/>
      <c r="BF36" s="52"/>
      <c r="BG36" s="52"/>
      <c r="BH36" s="52"/>
      <c r="BI36" s="52"/>
      <c r="BJ36" s="52"/>
      <c r="BK36" s="52"/>
      <c r="BL36" s="52"/>
      <c r="BM36" s="52"/>
      <c r="BN36" s="52"/>
      <c r="BO36" s="52"/>
      <c r="BP36" s="52"/>
      <c r="BQ36" s="52"/>
      <c r="BR36" s="52"/>
      <c r="BS36" s="52"/>
      <c r="BT36" s="52"/>
      <c r="BU36" s="52"/>
      <c r="BV36" s="52"/>
      <c r="BW36" s="52"/>
      <c r="BX36" s="52"/>
      <c r="BY36" s="52"/>
      <c r="BZ36" s="52"/>
    </row>
    <row r="37" spans="1:78" s="109" customFormat="1" ht="15.75" thickBot="1" x14ac:dyDescent="0.3">
      <c r="A37" s="107"/>
      <c r="B37" s="105"/>
      <c r="C37" s="106"/>
      <c r="D37" s="106"/>
      <c r="E37" s="106"/>
      <c r="F37" s="106"/>
      <c r="G37" s="106"/>
      <c r="H37" s="105"/>
      <c r="I37" s="104"/>
      <c r="J37" s="105"/>
      <c r="K37" s="108">
        <f t="shared" si="0"/>
        <v>0</v>
      </c>
      <c r="L37" s="108">
        <f t="shared" si="1"/>
        <v>0</v>
      </c>
      <c r="M37" s="108">
        <f t="shared" si="2"/>
        <v>0</v>
      </c>
      <c r="N37" s="108">
        <f t="shared" si="3"/>
        <v>0</v>
      </c>
      <c r="O37" s="108">
        <f t="shared" si="4"/>
        <v>0</v>
      </c>
      <c r="Q37" s="110"/>
      <c r="R37" s="110"/>
      <c r="S37" s="110"/>
      <c r="T37" s="110"/>
      <c r="U37" s="110"/>
      <c r="V37" s="110"/>
      <c r="W37" s="110"/>
      <c r="X37" s="110"/>
      <c r="Y37" s="110"/>
      <c r="Z37" s="110"/>
      <c r="AA37" s="110"/>
      <c r="AB37" s="110"/>
      <c r="AC37" s="110"/>
      <c r="AD37" s="110"/>
      <c r="AE37" s="110"/>
      <c r="AF37" s="110"/>
      <c r="AG37" s="110"/>
      <c r="AH37" s="110"/>
      <c r="AI37" s="110"/>
      <c r="AJ37" s="110"/>
      <c r="AK37" s="110"/>
      <c r="AL37" s="110"/>
      <c r="AM37" s="110"/>
      <c r="AN37" s="110"/>
      <c r="AO37" s="110"/>
      <c r="AP37" s="110"/>
      <c r="AQ37" s="110"/>
      <c r="AR37" s="110"/>
      <c r="AS37" s="110"/>
      <c r="AT37" s="110"/>
      <c r="AU37" s="110"/>
      <c r="AV37" s="110"/>
      <c r="AW37" s="110"/>
      <c r="AX37" s="110"/>
      <c r="AY37" s="110"/>
      <c r="AZ37" s="110"/>
      <c r="BA37" s="110"/>
      <c r="BB37" s="110"/>
      <c r="BC37" s="110"/>
      <c r="BD37" s="110"/>
      <c r="BE37" s="110"/>
      <c r="BF37" s="110"/>
      <c r="BG37" s="110"/>
      <c r="BH37" s="110"/>
      <c r="BI37" s="110"/>
      <c r="BJ37" s="110"/>
      <c r="BK37" s="110"/>
      <c r="BL37" s="110"/>
      <c r="BM37" s="110"/>
      <c r="BN37" s="110"/>
      <c r="BO37" s="110"/>
      <c r="BP37" s="110"/>
      <c r="BQ37" s="110"/>
      <c r="BR37" s="110"/>
      <c r="BS37" s="110"/>
      <c r="BT37" s="110"/>
      <c r="BU37" s="110"/>
      <c r="BV37" s="110"/>
      <c r="BW37" s="110"/>
      <c r="BX37" s="110"/>
      <c r="BY37" s="110"/>
      <c r="BZ37" s="110"/>
    </row>
    <row r="38" spans="1:78" s="3" customFormat="1" ht="16.5" thickBot="1" x14ac:dyDescent="0.3">
      <c r="A38" s="40" t="s">
        <v>142</v>
      </c>
      <c r="B38"/>
      <c r="C38" s="193">
        <f>MAX(0,MIN(1,POWER(LARGE(K39:O41,1)*0.23,1.5)+POWER(LARGE(K39:O41,2)*0.18,1.5)+POWER(LARGE(K39:O41,3)*0.13,1.5)))</f>
        <v>0</v>
      </c>
      <c r="D38" s="193"/>
      <c r="E38" s="193"/>
      <c r="F38" s="193"/>
      <c r="G38" s="193"/>
      <c r="H38" s="105"/>
      <c r="I38" s="104"/>
      <c r="J38"/>
      <c r="K38" s="6">
        <f t="shared" si="0"/>
        <v>0</v>
      </c>
      <c r="L38" s="6">
        <f t="shared" si="1"/>
        <v>0</v>
      </c>
      <c r="M38" s="6">
        <f t="shared" si="2"/>
        <v>0</v>
      </c>
      <c r="N38" s="6">
        <f t="shared" si="3"/>
        <v>0</v>
      </c>
      <c r="O38" s="6">
        <f t="shared" si="4"/>
        <v>0</v>
      </c>
      <c r="Q38" s="52"/>
      <c r="R38" s="52"/>
      <c r="S38" s="52"/>
      <c r="T38" s="52"/>
      <c r="U38" s="52"/>
      <c r="V38" s="52"/>
      <c r="W38" s="52"/>
      <c r="X38" s="52"/>
      <c r="Y38" s="52"/>
      <c r="Z38" s="52"/>
      <c r="AA38" s="52"/>
      <c r="AB38" s="52"/>
      <c r="AC38" s="52"/>
      <c r="AD38" s="52"/>
      <c r="AE38" s="52"/>
      <c r="AF38" s="52"/>
      <c r="AG38" s="52"/>
      <c r="AH38" s="52"/>
      <c r="AI38" s="52"/>
      <c r="AJ38" s="52"/>
      <c r="AK38" s="52"/>
      <c r="AL38" s="52"/>
      <c r="AM38" s="52"/>
      <c r="AN38" s="52"/>
      <c r="AO38" s="52"/>
      <c r="AP38" s="52"/>
      <c r="AQ38" s="52"/>
      <c r="AR38" s="52"/>
      <c r="AS38" s="52"/>
      <c r="AT38" s="52"/>
      <c r="AU38" s="52"/>
      <c r="AV38" s="52"/>
      <c r="AW38" s="52"/>
      <c r="AX38" s="52"/>
      <c r="AY38" s="52"/>
      <c r="AZ38" s="52"/>
      <c r="BA38" s="52"/>
      <c r="BB38" s="52"/>
      <c r="BC38" s="52"/>
      <c r="BD38" s="52"/>
      <c r="BE38" s="52"/>
      <c r="BF38" s="52"/>
      <c r="BG38" s="52"/>
      <c r="BH38" s="52"/>
      <c r="BI38" s="52"/>
      <c r="BJ38" s="52"/>
      <c r="BK38" s="52"/>
      <c r="BL38" s="52"/>
      <c r="BM38" s="52"/>
      <c r="BN38" s="52"/>
      <c r="BO38" s="52"/>
      <c r="BP38" s="52"/>
      <c r="BQ38" s="52"/>
      <c r="BR38" s="52"/>
      <c r="BS38" s="52"/>
      <c r="BT38" s="52"/>
      <c r="BU38" s="52"/>
      <c r="BV38" s="52"/>
      <c r="BW38" s="52"/>
      <c r="BX38" s="52"/>
      <c r="BY38" s="52"/>
      <c r="BZ38" s="52"/>
    </row>
    <row r="39" spans="1:78" s="3" customFormat="1" x14ac:dyDescent="0.25">
      <c r="A39" s="39" t="s">
        <v>196</v>
      </c>
      <c r="B39"/>
      <c r="C39" s="35"/>
      <c r="D39" s="35"/>
      <c r="E39" s="35"/>
      <c r="F39" s="35"/>
      <c r="G39" s="35"/>
      <c r="H39" s="105"/>
      <c r="I39" s="36"/>
      <c r="J39"/>
      <c r="K39" s="6">
        <f t="shared" si="0"/>
        <v>0</v>
      </c>
      <c r="L39" s="6">
        <f t="shared" si="1"/>
        <v>0</v>
      </c>
      <c r="M39" s="6">
        <f t="shared" si="2"/>
        <v>0</v>
      </c>
      <c r="N39" s="6">
        <f t="shared" si="3"/>
        <v>0</v>
      </c>
      <c r="O39" s="6">
        <f t="shared" si="4"/>
        <v>0</v>
      </c>
      <c r="Q39" s="52"/>
      <c r="R39" s="52"/>
      <c r="S39" s="52"/>
      <c r="T39" s="52"/>
      <c r="U39" s="52"/>
      <c r="V39" s="52"/>
      <c r="W39" s="52"/>
      <c r="X39" s="52"/>
      <c r="Y39" s="52"/>
      <c r="Z39" s="52"/>
      <c r="AA39" s="52"/>
      <c r="AB39" s="52"/>
      <c r="AC39" s="52"/>
      <c r="AD39" s="52"/>
      <c r="AE39" s="52"/>
      <c r="AF39" s="52"/>
      <c r="AG39" s="52"/>
      <c r="AH39" s="52"/>
      <c r="AI39" s="52"/>
      <c r="AJ39" s="52"/>
      <c r="AK39" s="52"/>
      <c r="AL39" s="52"/>
      <c r="AM39" s="52"/>
      <c r="AN39" s="52"/>
      <c r="AO39" s="52"/>
      <c r="AP39" s="52"/>
      <c r="AQ39" s="52"/>
      <c r="AR39" s="52"/>
      <c r="AS39" s="52"/>
      <c r="AT39" s="52"/>
      <c r="AU39" s="52"/>
      <c r="AV39" s="52"/>
      <c r="AW39" s="52"/>
      <c r="AX39" s="52"/>
      <c r="AY39" s="52"/>
      <c r="AZ39" s="52"/>
      <c r="BA39" s="52"/>
      <c r="BB39" s="52"/>
      <c r="BC39" s="52"/>
      <c r="BD39" s="52"/>
      <c r="BE39" s="52"/>
      <c r="BF39" s="52"/>
      <c r="BG39" s="52"/>
      <c r="BH39" s="52"/>
      <c r="BI39" s="52"/>
      <c r="BJ39" s="52"/>
      <c r="BK39" s="52"/>
      <c r="BL39" s="52"/>
      <c r="BM39" s="52"/>
      <c r="BN39" s="52"/>
      <c r="BO39" s="52"/>
      <c r="BP39" s="52"/>
      <c r="BQ39" s="52"/>
      <c r="BR39" s="52"/>
      <c r="BS39" s="52"/>
      <c r="BT39" s="52"/>
      <c r="BU39" s="52"/>
      <c r="BV39" s="52"/>
      <c r="BW39" s="52"/>
      <c r="BX39" s="52"/>
      <c r="BY39" s="52"/>
      <c r="BZ39" s="52"/>
    </row>
    <row r="40" spans="1:78" s="3" customFormat="1" x14ac:dyDescent="0.25">
      <c r="A40" s="39" t="s">
        <v>197</v>
      </c>
      <c r="B40"/>
      <c r="C40" s="35"/>
      <c r="D40" s="35"/>
      <c r="E40" s="35"/>
      <c r="F40" s="35"/>
      <c r="G40" s="35"/>
      <c r="H40" s="105"/>
      <c r="I40" s="36"/>
      <c r="J40"/>
      <c r="K40" s="6">
        <f t="shared" ref="K40:K74" si="30">IF(LEN(C40)&gt;=1,1,0)*$C$5</f>
        <v>0</v>
      </c>
      <c r="L40" s="6">
        <f t="shared" ref="L40:L74" si="31">IF(LEN(D40)&gt;=1,1,0)*$D$5</f>
        <v>0</v>
      </c>
      <c r="M40" s="6">
        <f t="shared" ref="M40:M74" si="32">IF(LEN(E40)&gt;=1,1,0)*$E$5</f>
        <v>0</v>
      </c>
      <c r="N40" s="6">
        <f t="shared" ref="N40:N74" si="33">IF(LEN(F40)&gt;=1,1,0)*$F$5</f>
        <v>0</v>
      </c>
      <c r="O40" s="6">
        <f t="shared" ref="O40:O74" si="34">IF(LEN(G40)&gt;=1,1,0)*$G$5</f>
        <v>0</v>
      </c>
      <c r="Q40" s="52"/>
      <c r="R40" s="52"/>
      <c r="S40" s="52"/>
      <c r="T40" s="52"/>
      <c r="U40" s="52"/>
      <c r="V40" s="52"/>
      <c r="W40" s="52"/>
      <c r="X40" s="52"/>
      <c r="Y40" s="52"/>
      <c r="Z40" s="52"/>
      <c r="AA40" s="52"/>
      <c r="AB40" s="52"/>
      <c r="AC40" s="52"/>
      <c r="AD40" s="52"/>
      <c r="AE40" s="52"/>
      <c r="AF40" s="52"/>
      <c r="AG40" s="52"/>
      <c r="AH40" s="52"/>
      <c r="AI40" s="52"/>
      <c r="AJ40" s="52"/>
      <c r="AK40" s="52"/>
      <c r="AL40" s="52"/>
      <c r="AM40" s="52"/>
      <c r="AN40" s="52"/>
      <c r="AO40" s="52"/>
      <c r="AP40" s="52"/>
      <c r="AQ40" s="52"/>
      <c r="AR40" s="52"/>
      <c r="AS40" s="52"/>
      <c r="AT40" s="52"/>
      <c r="AU40" s="52"/>
      <c r="AV40" s="52"/>
      <c r="AW40" s="52"/>
      <c r="AX40" s="52"/>
      <c r="AY40" s="52"/>
      <c r="AZ40" s="52"/>
      <c r="BA40" s="52"/>
      <c r="BB40" s="52"/>
      <c r="BC40" s="52"/>
      <c r="BD40" s="52"/>
      <c r="BE40" s="52"/>
      <c r="BF40" s="52"/>
      <c r="BG40" s="52"/>
      <c r="BH40" s="52"/>
      <c r="BI40" s="52"/>
      <c r="BJ40" s="52"/>
      <c r="BK40" s="52"/>
      <c r="BL40" s="52"/>
      <c r="BM40" s="52"/>
      <c r="BN40" s="52"/>
      <c r="BO40" s="52"/>
      <c r="BP40" s="52"/>
      <c r="BQ40" s="52"/>
      <c r="BR40" s="52"/>
      <c r="BS40" s="52"/>
      <c r="BT40" s="52"/>
      <c r="BU40" s="52"/>
      <c r="BV40" s="52"/>
      <c r="BW40" s="52"/>
      <c r="BX40" s="52"/>
      <c r="BY40" s="52"/>
      <c r="BZ40" s="52"/>
    </row>
    <row r="41" spans="1:78" s="3" customFormat="1" x14ac:dyDescent="0.25">
      <c r="A41" s="39" t="s">
        <v>198</v>
      </c>
      <c r="B41"/>
      <c r="C41" s="35"/>
      <c r="D41" s="35"/>
      <c r="E41" s="35"/>
      <c r="F41" s="35"/>
      <c r="G41" s="35"/>
      <c r="H41" s="105"/>
      <c r="I41" s="36"/>
      <c r="J41"/>
      <c r="K41" s="6">
        <f t="shared" si="30"/>
        <v>0</v>
      </c>
      <c r="L41" s="6">
        <f t="shared" si="31"/>
        <v>0</v>
      </c>
      <c r="M41" s="6">
        <f t="shared" si="32"/>
        <v>0</v>
      </c>
      <c r="N41" s="6">
        <f t="shared" si="33"/>
        <v>0</v>
      </c>
      <c r="O41" s="6">
        <f t="shared" si="34"/>
        <v>0</v>
      </c>
      <c r="Q41" s="52"/>
      <c r="R41" s="52"/>
      <c r="S41" s="52"/>
      <c r="T41" s="52"/>
      <c r="U41" s="52"/>
      <c r="V41" s="52"/>
      <c r="W41" s="52"/>
      <c r="X41" s="52"/>
      <c r="Y41" s="52"/>
      <c r="Z41" s="52"/>
      <c r="AA41" s="52"/>
      <c r="AB41" s="52"/>
      <c r="AC41" s="52"/>
      <c r="AD41" s="52"/>
      <c r="AE41" s="52"/>
      <c r="AF41" s="52"/>
      <c r="AG41" s="52"/>
      <c r="AH41" s="52"/>
      <c r="AI41" s="52"/>
      <c r="AJ41" s="52"/>
      <c r="AK41" s="52"/>
      <c r="AL41" s="52"/>
      <c r="AM41" s="52"/>
      <c r="AN41" s="52"/>
      <c r="AO41" s="52"/>
      <c r="AP41" s="52"/>
      <c r="AQ41" s="52"/>
      <c r="AR41" s="52"/>
      <c r="AS41" s="52"/>
      <c r="AT41" s="52"/>
      <c r="AU41" s="52"/>
      <c r="AV41" s="52"/>
      <c r="AW41" s="52"/>
      <c r="AX41" s="52"/>
      <c r="AY41" s="52"/>
      <c r="AZ41" s="52"/>
      <c r="BA41" s="52"/>
      <c r="BB41" s="52"/>
      <c r="BC41" s="52"/>
      <c r="BD41" s="52"/>
      <c r="BE41" s="52"/>
      <c r="BF41" s="52"/>
      <c r="BG41" s="52"/>
      <c r="BH41" s="52"/>
      <c r="BI41" s="52"/>
      <c r="BJ41" s="52"/>
      <c r="BK41" s="52"/>
      <c r="BL41" s="52"/>
      <c r="BM41" s="52"/>
      <c r="BN41" s="52"/>
      <c r="BO41" s="52"/>
      <c r="BP41" s="52"/>
      <c r="BQ41" s="52"/>
      <c r="BR41" s="52"/>
      <c r="BS41" s="52"/>
      <c r="BT41" s="52"/>
      <c r="BU41" s="52"/>
      <c r="BV41" s="52"/>
      <c r="BW41" s="52"/>
      <c r="BX41" s="52"/>
      <c r="BY41" s="52"/>
      <c r="BZ41" s="52"/>
    </row>
    <row r="42" spans="1:78" s="3" customFormat="1" x14ac:dyDescent="0.25">
      <c r="A42" s="4"/>
      <c r="B42"/>
      <c r="C42" s="5"/>
      <c r="D42" s="5"/>
      <c r="E42" s="5"/>
      <c r="F42" s="5"/>
      <c r="G42" s="5"/>
      <c r="H42" s="105"/>
      <c r="I42" s="104"/>
      <c r="J42"/>
      <c r="K42" s="6">
        <f t="shared" si="30"/>
        <v>0</v>
      </c>
      <c r="L42" s="6">
        <f t="shared" si="31"/>
        <v>0</v>
      </c>
      <c r="M42" s="6">
        <f t="shared" si="32"/>
        <v>0</v>
      </c>
      <c r="N42" s="6">
        <f t="shared" si="33"/>
        <v>0</v>
      </c>
      <c r="O42" s="6">
        <f t="shared" si="34"/>
        <v>0</v>
      </c>
      <c r="Q42" s="52"/>
      <c r="R42" s="52"/>
      <c r="S42" s="52"/>
      <c r="T42" s="52"/>
      <c r="U42" s="52"/>
      <c r="V42" s="52"/>
      <c r="W42" s="52"/>
      <c r="X42" s="52"/>
      <c r="Y42" s="52"/>
      <c r="Z42" s="52"/>
      <c r="AA42" s="52"/>
      <c r="AB42" s="52"/>
      <c r="AC42" s="52"/>
      <c r="AD42" s="52"/>
      <c r="AE42" s="52"/>
      <c r="AF42" s="52"/>
      <c r="AG42" s="52"/>
      <c r="AH42" s="52"/>
      <c r="AI42" s="52"/>
      <c r="AJ42" s="52"/>
      <c r="AK42" s="52"/>
      <c r="AL42" s="52"/>
      <c r="AM42" s="52"/>
      <c r="AN42" s="52"/>
      <c r="AO42" s="52"/>
      <c r="AP42" s="52"/>
      <c r="AQ42" s="52"/>
      <c r="AR42" s="52"/>
      <c r="AS42" s="52"/>
      <c r="AT42" s="52"/>
      <c r="AU42" s="52"/>
      <c r="AV42" s="52"/>
      <c r="AW42" s="52"/>
      <c r="AX42" s="52"/>
      <c r="AY42" s="52"/>
      <c r="AZ42" s="52"/>
      <c r="BA42" s="52"/>
      <c r="BB42" s="52"/>
      <c r="BC42" s="52"/>
      <c r="BD42" s="52"/>
      <c r="BE42" s="52"/>
      <c r="BF42" s="52"/>
      <c r="BG42" s="52"/>
      <c r="BH42" s="52"/>
      <c r="BI42" s="52"/>
      <c r="BJ42" s="52"/>
      <c r="BK42" s="52"/>
      <c r="BL42" s="52"/>
      <c r="BM42" s="52"/>
      <c r="BN42" s="52"/>
      <c r="BO42" s="52"/>
      <c r="BP42" s="52"/>
      <c r="BQ42" s="52"/>
      <c r="BR42" s="52"/>
      <c r="BS42" s="52"/>
      <c r="BT42" s="52"/>
      <c r="BU42" s="52"/>
      <c r="BV42" s="52"/>
      <c r="BW42" s="52"/>
      <c r="BX42" s="52"/>
      <c r="BY42" s="52"/>
      <c r="BZ42" s="52"/>
    </row>
    <row r="43" spans="1:78" s="3" customFormat="1" x14ac:dyDescent="0.25">
      <c r="A43" s="4"/>
      <c r="B43"/>
      <c r="C43" s="5"/>
      <c r="D43" s="5"/>
      <c r="E43" s="5"/>
      <c r="F43" s="5"/>
      <c r="G43" s="5"/>
      <c r="H43" s="105"/>
      <c r="I43" s="104"/>
      <c r="J43"/>
      <c r="K43" s="6">
        <f t="shared" si="30"/>
        <v>0</v>
      </c>
      <c r="L43" s="6">
        <f t="shared" si="31"/>
        <v>0</v>
      </c>
      <c r="M43" s="6">
        <f t="shared" si="32"/>
        <v>0</v>
      </c>
      <c r="N43" s="6">
        <f t="shared" si="33"/>
        <v>0</v>
      </c>
      <c r="O43" s="6">
        <f t="shared" si="34"/>
        <v>0</v>
      </c>
      <c r="Q43" s="52"/>
      <c r="R43" s="52"/>
      <c r="S43" s="52"/>
      <c r="T43" s="52"/>
      <c r="U43" s="52"/>
      <c r="V43" s="52"/>
      <c r="W43" s="52"/>
      <c r="X43" s="52"/>
      <c r="Y43" s="52"/>
      <c r="Z43" s="52"/>
      <c r="AA43" s="52"/>
      <c r="AB43" s="52"/>
      <c r="AC43" s="52"/>
      <c r="AD43" s="52"/>
      <c r="AE43" s="52"/>
      <c r="AF43" s="52"/>
      <c r="AG43" s="52"/>
      <c r="AH43" s="52"/>
      <c r="AI43" s="52"/>
      <c r="AJ43" s="52"/>
      <c r="AK43" s="52"/>
      <c r="AL43" s="52"/>
      <c r="AM43" s="52"/>
      <c r="AN43" s="52"/>
      <c r="AO43" s="52"/>
      <c r="AP43" s="52"/>
      <c r="AQ43" s="52"/>
      <c r="AR43" s="52"/>
      <c r="AS43" s="52"/>
      <c r="AT43" s="52"/>
      <c r="AU43" s="52"/>
      <c r="AV43" s="52"/>
      <c r="AW43" s="52"/>
      <c r="AX43" s="52"/>
      <c r="AY43" s="52"/>
      <c r="AZ43" s="52"/>
      <c r="BA43" s="52"/>
      <c r="BB43" s="52"/>
      <c r="BC43" s="52"/>
      <c r="BD43" s="52"/>
      <c r="BE43" s="52"/>
      <c r="BF43" s="52"/>
      <c r="BG43" s="52"/>
      <c r="BH43" s="52"/>
      <c r="BI43" s="52"/>
      <c r="BJ43" s="52"/>
      <c r="BK43" s="52"/>
      <c r="BL43" s="52"/>
      <c r="BM43" s="52"/>
      <c r="BN43" s="52"/>
      <c r="BO43" s="52"/>
      <c r="BP43" s="52"/>
      <c r="BQ43" s="52"/>
      <c r="BR43" s="52"/>
      <c r="BS43" s="52"/>
      <c r="BT43" s="52"/>
      <c r="BU43" s="52"/>
      <c r="BV43" s="52"/>
      <c r="BW43" s="52"/>
      <c r="BX43" s="52"/>
      <c r="BY43" s="52"/>
      <c r="BZ43" s="52"/>
    </row>
    <row r="44" spans="1:78" s="3" customFormat="1" x14ac:dyDescent="0.25">
      <c r="A44" s="4"/>
      <c r="B44"/>
      <c r="C44" s="5"/>
      <c r="D44" s="5"/>
      <c r="E44" s="5"/>
      <c r="F44" s="5"/>
      <c r="G44" s="5"/>
      <c r="H44" s="105"/>
      <c r="I44" s="104"/>
      <c r="J44"/>
      <c r="K44" s="6">
        <f t="shared" si="30"/>
        <v>0</v>
      </c>
      <c r="L44" s="6">
        <f t="shared" si="31"/>
        <v>0</v>
      </c>
      <c r="M44" s="6">
        <f t="shared" si="32"/>
        <v>0</v>
      </c>
      <c r="N44" s="6">
        <f t="shared" si="33"/>
        <v>0</v>
      </c>
      <c r="O44" s="6">
        <f t="shared" si="34"/>
        <v>0</v>
      </c>
      <c r="Q44" s="52"/>
      <c r="R44" s="52"/>
      <c r="S44" s="52"/>
      <c r="T44" s="52"/>
      <c r="U44" s="52"/>
      <c r="V44" s="52"/>
      <c r="W44" s="52"/>
      <c r="X44" s="52"/>
      <c r="Y44" s="52"/>
      <c r="Z44" s="52"/>
      <c r="AA44" s="52"/>
      <c r="AB44" s="52"/>
      <c r="AC44" s="52"/>
      <c r="AD44" s="52"/>
      <c r="AE44" s="52"/>
      <c r="AF44" s="52"/>
      <c r="AG44" s="52"/>
      <c r="AH44" s="52"/>
      <c r="AI44" s="52"/>
      <c r="AJ44" s="52"/>
      <c r="AK44" s="52"/>
      <c r="AL44" s="52"/>
      <c r="AM44" s="52"/>
      <c r="AN44" s="52"/>
      <c r="AO44" s="52"/>
      <c r="AP44" s="52"/>
      <c r="AQ44" s="52"/>
      <c r="AR44" s="52"/>
      <c r="AS44" s="52"/>
      <c r="AT44" s="52"/>
      <c r="AU44" s="52"/>
      <c r="AV44" s="52"/>
      <c r="AW44" s="52"/>
      <c r="AX44" s="52"/>
      <c r="AY44" s="52"/>
      <c r="AZ44" s="52"/>
      <c r="BA44" s="52"/>
      <c r="BB44" s="52"/>
      <c r="BC44" s="52"/>
      <c r="BD44" s="52"/>
      <c r="BE44" s="52"/>
      <c r="BF44" s="52"/>
      <c r="BG44" s="52"/>
      <c r="BH44" s="52"/>
      <c r="BI44" s="52"/>
      <c r="BJ44" s="52"/>
      <c r="BK44" s="52"/>
      <c r="BL44" s="52"/>
      <c r="BM44" s="52"/>
      <c r="BN44" s="52"/>
      <c r="BO44" s="52"/>
      <c r="BP44" s="52"/>
      <c r="BQ44" s="52"/>
      <c r="BR44" s="52"/>
      <c r="BS44" s="52"/>
      <c r="BT44" s="52"/>
      <c r="BU44" s="52"/>
      <c r="BV44" s="52"/>
      <c r="BW44" s="52"/>
      <c r="BX44" s="52"/>
      <c r="BY44" s="52"/>
      <c r="BZ44" s="52"/>
    </row>
    <row r="45" spans="1:78" s="3" customFormat="1" x14ac:dyDescent="0.25">
      <c r="A45" s="4"/>
      <c r="B45"/>
      <c r="C45" s="5"/>
      <c r="D45" s="5"/>
      <c r="E45" s="5"/>
      <c r="F45" s="5"/>
      <c r="G45" s="5"/>
      <c r="H45" s="105"/>
      <c r="I45" s="104"/>
      <c r="J45"/>
      <c r="K45" s="6">
        <f t="shared" si="30"/>
        <v>0</v>
      </c>
      <c r="L45" s="6">
        <f t="shared" si="31"/>
        <v>0</v>
      </c>
      <c r="M45" s="6">
        <f t="shared" si="32"/>
        <v>0</v>
      </c>
      <c r="N45" s="6">
        <f t="shared" si="33"/>
        <v>0</v>
      </c>
      <c r="O45" s="6">
        <f t="shared" si="34"/>
        <v>0</v>
      </c>
      <c r="Q45" s="52"/>
      <c r="R45" s="52"/>
      <c r="S45" s="52"/>
      <c r="T45" s="52"/>
      <c r="U45" s="52"/>
      <c r="V45" s="52"/>
      <c r="W45" s="52"/>
      <c r="X45" s="52"/>
      <c r="Y45" s="52"/>
      <c r="Z45" s="52"/>
      <c r="AA45" s="52"/>
      <c r="AB45" s="52"/>
      <c r="AC45" s="52"/>
      <c r="AD45" s="52"/>
      <c r="AE45" s="52"/>
      <c r="AF45" s="52"/>
      <c r="AG45" s="52"/>
      <c r="AH45" s="52"/>
      <c r="AI45" s="52"/>
      <c r="AJ45" s="52"/>
      <c r="AK45" s="52"/>
      <c r="AL45" s="52"/>
      <c r="AM45" s="52"/>
      <c r="AN45" s="52"/>
      <c r="AO45" s="52"/>
      <c r="AP45" s="52"/>
      <c r="AQ45" s="52"/>
      <c r="AR45" s="52"/>
      <c r="AS45" s="52"/>
      <c r="AT45" s="52"/>
      <c r="AU45" s="52"/>
      <c r="AV45" s="52"/>
      <c r="AW45" s="52"/>
      <c r="AX45" s="52"/>
      <c r="AY45" s="52"/>
      <c r="AZ45" s="52"/>
      <c r="BA45" s="52"/>
      <c r="BB45" s="52"/>
      <c r="BC45" s="52"/>
      <c r="BD45" s="52"/>
      <c r="BE45" s="52"/>
      <c r="BF45" s="52"/>
      <c r="BG45" s="52"/>
      <c r="BH45" s="52"/>
      <c r="BI45" s="52"/>
      <c r="BJ45" s="52"/>
      <c r="BK45" s="52"/>
      <c r="BL45" s="52"/>
      <c r="BM45" s="52"/>
      <c r="BN45" s="52"/>
      <c r="BO45" s="52"/>
      <c r="BP45" s="52"/>
      <c r="BQ45" s="52"/>
      <c r="BR45" s="52"/>
      <c r="BS45" s="52"/>
      <c r="BT45" s="52"/>
      <c r="BU45" s="52"/>
      <c r="BV45" s="52"/>
      <c r="BW45" s="52"/>
      <c r="BX45" s="52"/>
      <c r="BY45" s="52"/>
      <c r="BZ45" s="52"/>
    </row>
    <row r="46" spans="1:78" s="3" customFormat="1" x14ac:dyDescent="0.25">
      <c r="A46" s="4"/>
      <c r="B46"/>
      <c r="C46" s="5"/>
      <c r="D46" s="5"/>
      <c r="E46" s="5"/>
      <c r="F46" s="5"/>
      <c r="G46" s="5"/>
      <c r="H46" s="105"/>
      <c r="I46" s="104"/>
      <c r="J46"/>
      <c r="K46" s="6">
        <f t="shared" si="30"/>
        <v>0</v>
      </c>
      <c r="L46" s="6">
        <f t="shared" si="31"/>
        <v>0</v>
      </c>
      <c r="M46" s="6">
        <f t="shared" si="32"/>
        <v>0</v>
      </c>
      <c r="N46" s="6">
        <f t="shared" si="33"/>
        <v>0</v>
      </c>
      <c r="O46" s="6">
        <f t="shared" si="34"/>
        <v>0</v>
      </c>
      <c r="Q46" s="52"/>
      <c r="R46" s="52"/>
      <c r="S46" s="52"/>
      <c r="T46" s="52"/>
      <c r="U46" s="52"/>
      <c r="V46" s="52"/>
      <c r="W46" s="52"/>
      <c r="X46" s="52"/>
      <c r="Y46" s="52"/>
      <c r="Z46" s="52"/>
      <c r="AA46" s="52"/>
      <c r="AB46" s="52"/>
      <c r="AC46" s="52"/>
      <c r="AD46" s="52"/>
      <c r="AE46" s="52"/>
      <c r="AF46" s="52"/>
      <c r="AG46" s="52"/>
      <c r="AH46" s="52"/>
      <c r="AI46" s="52"/>
      <c r="AJ46" s="52"/>
      <c r="AK46" s="52"/>
      <c r="AL46" s="52"/>
      <c r="AM46" s="52"/>
      <c r="AN46" s="52"/>
      <c r="AO46" s="52"/>
      <c r="AP46" s="52"/>
      <c r="AQ46" s="52"/>
      <c r="AR46" s="52"/>
      <c r="AS46" s="52"/>
      <c r="AT46" s="52"/>
      <c r="AU46" s="52"/>
      <c r="AV46" s="52"/>
      <c r="AW46" s="52"/>
      <c r="AX46" s="52"/>
      <c r="AY46" s="52"/>
      <c r="AZ46" s="52"/>
      <c r="BA46" s="52"/>
      <c r="BB46" s="52"/>
      <c r="BC46" s="52"/>
      <c r="BD46" s="52"/>
      <c r="BE46" s="52"/>
      <c r="BF46" s="52"/>
      <c r="BG46" s="52"/>
      <c r="BH46" s="52"/>
      <c r="BI46" s="52"/>
      <c r="BJ46" s="52"/>
      <c r="BK46" s="52"/>
      <c r="BL46" s="52"/>
      <c r="BM46" s="52"/>
      <c r="BN46" s="52"/>
      <c r="BO46" s="52"/>
      <c r="BP46" s="52"/>
      <c r="BQ46" s="52"/>
      <c r="BR46" s="52"/>
      <c r="BS46" s="52"/>
      <c r="BT46" s="52"/>
      <c r="BU46" s="52"/>
      <c r="BV46" s="52"/>
      <c r="BW46" s="52"/>
      <c r="BX46" s="52"/>
      <c r="BY46" s="52"/>
      <c r="BZ46" s="52"/>
    </row>
    <row r="47" spans="1:78" s="3" customFormat="1" x14ac:dyDescent="0.25">
      <c r="A47" s="4"/>
      <c r="B47"/>
      <c r="C47" s="5"/>
      <c r="D47" s="5"/>
      <c r="E47" s="5"/>
      <c r="F47" s="5"/>
      <c r="G47" s="5"/>
      <c r="H47" s="105"/>
      <c r="I47" s="104"/>
      <c r="J47"/>
      <c r="K47" s="6">
        <f t="shared" si="30"/>
        <v>0</v>
      </c>
      <c r="L47" s="6">
        <f t="shared" si="31"/>
        <v>0</v>
      </c>
      <c r="M47" s="6">
        <f t="shared" si="32"/>
        <v>0</v>
      </c>
      <c r="N47" s="6">
        <f t="shared" si="33"/>
        <v>0</v>
      </c>
      <c r="O47" s="6">
        <f t="shared" si="34"/>
        <v>0</v>
      </c>
      <c r="Q47" s="52"/>
      <c r="R47" s="52"/>
      <c r="S47" s="52"/>
      <c r="T47" s="52"/>
      <c r="U47" s="52"/>
      <c r="V47" s="52"/>
      <c r="W47" s="52"/>
      <c r="X47" s="52"/>
      <c r="Y47" s="52"/>
      <c r="Z47" s="52"/>
      <c r="AA47" s="52"/>
      <c r="AB47" s="52"/>
      <c r="AC47" s="52"/>
      <c r="AD47" s="52"/>
      <c r="AE47" s="52"/>
      <c r="AF47" s="52"/>
      <c r="AG47" s="52"/>
      <c r="AH47" s="52"/>
      <c r="AI47" s="52"/>
      <c r="AJ47" s="52"/>
      <c r="AK47" s="52"/>
      <c r="AL47" s="52"/>
      <c r="AM47" s="52"/>
      <c r="AN47" s="52"/>
      <c r="AO47" s="52"/>
      <c r="AP47" s="52"/>
      <c r="AQ47" s="52"/>
      <c r="AR47" s="52"/>
      <c r="AS47" s="52"/>
      <c r="AT47" s="52"/>
      <c r="AU47" s="52"/>
      <c r="AV47" s="52"/>
      <c r="AW47" s="52"/>
      <c r="AX47" s="52"/>
      <c r="AY47" s="52"/>
      <c r="AZ47" s="52"/>
      <c r="BA47" s="52"/>
      <c r="BB47" s="52"/>
      <c r="BC47" s="52"/>
      <c r="BD47" s="52"/>
      <c r="BE47" s="52"/>
      <c r="BF47" s="52"/>
      <c r="BG47" s="52"/>
      <c r="BH47" s="52"/>
      <c r="BI47" s="52"/>
      <c r="BJ47" s="52"/>
      <c r="BK47" s="52"/>
      <c r="BL47" s="52"/>
      <c r="BM47" s="52"/>
      <c r="BN47" s="52"/>
      <c r="BO47" s="52"/>
      <c r="BP47" s="52"/>
      <c r="BQ47" s="52"/>
      <c r="BR47" s="52"/>
      <c r="BS47" s="52"/>
      <c r="BT47" s="52"/>
      <c r="BU47" s="52"/>
      <c r="BV47" s="52"/>
      <c r="BW47" s="52"/>
      <c r="BX47" s="52"/>
      <c r="BY47" s="52"/>
      <c r="BZ47" s="52"/>
    </row>
    <row r="48" spans="1:78" s="3" customFormat="1" x14ac:dyDescent="0.25">
      <c r="A48" s="4"/>
      <c r="B48"/>
      <c r="C48" s="5"/>
      <c r="D48" s="5"/>
      <c r="E48" s="5"/>
      <c r="F48" s="5"/>
      <c r="G48" s="5"/>
      <c r="H48" s="105"/>
      <c r="I48" s="104"/>
      <c r="J48"/>
      <c r="K48" s="6">
        <f t="shared" si="30"/>
        <v>0</v>
      </c>
      <c r="L48" s="6">
        <f t="shared" si="31"/>
        <v>0</v>
      </c>
      <c r="M48" s="6">
        <f t="shared" si="32"/>
        <v>0</v>
      </c>
      <c r="N48" s="6">
        <f t="shared" si="33"/>
        <v>0</v>
      </c>
      <c r="O48" s="6">
        <f t="shared" si="34"/>
        <v>0</v>
      </c>
      <c r="Q48" s="52"/>
      <c r="R48" s="52"/>
      <c r="S48" s="52"/>
      <c r="T48" s="52"/>
      <c r="U48" s="52"/>
      <c r="V48" s="52"/>
      <c r="W48" s="52"/>
      <c r="X48" s="52"/>
      <c r="Y48" s="52"/>
      <c r="Z48" s="52"/>
      <c r="AA48" s="52"/>
      <c r="AB48" s="52"/>
      <c r="AC48" s="52"/>
      <c r="AD48" s="52"/>
      <c r="AE48" s="52"/>
      <c r="AF48" s="52"/>
      <c r="AG48" s="52"/>
      <c r="AH48" s="52"/>
      <c r="AI48" s="52"/>
      <c r="AJ48" s="52"/>
      <c r="AK48" s="52"/>
      <c r="AL48" s="52"/>
      <c r="AM48" s="52"/>
      <c r="AN48" s="52"/>
      <c r="AO48" s="52"/>
      <c r="AP48" s="52"/>
      <c r="AQ48" s="52"/>
      <c r="AR48" s="52"/>
      <c r="AS48" s="52"/>
      <c r="AT48" s="52"/>
      <c r="AU48" s="52"/>
      <c r="AV48" s="52"/>
      <c r="AW48" s="52"/>
      <c r="AX48" s="52"/>
      <c r="AY48" s="52"/>
      <c r="AZ48" s="52"/>
      <c r="BA48" s="52"/>
      <c r="BB48" s="52"/>
      <c r="BC48" s="52"/>
      <c r="BD48" s="52"/>
      <c r="BE48" s="52"/>
      <c r="BF48" s="52"/>
      <c r="BG48" s="52"/>
      <c r="BH48" s="52"/>
      <c r="BI48" s="52"/>
      <c r="BJ48" s="52"/>
      <c r="BK48" s="52"/>
      <c r="BL48" s="52"/>
      <c r="BM48" s="52"/>
      <c r="BN48" s="52"/>
      <c r="BO48" s="52"/>
      <c r="BP48" s="52"/>
      <c r="BQ48" s="52"/>
      <c r="BR48" s="52"/>
      <c r="BS48" s="52"/>
      <c r="BT48" s="52"/>
      <c r="BU48" s="52"/>
      <c r="BV48" s="52"/>
      <c r="BW48" s="52"/>
      <c r="BX48" s="52"/>
      <c r="BY48" s="52"/>
      <c r="BZ48" s="52"/>
    </row>
    <row r="49" spans="1:78" s="3" customFormat="1" x14ac:dyDescent="0.25">
      <c r="A49" s="4"/>
      <c r="B49"/>
      <c r="C49" s="5"/>
      <c r="D49" s="5"/>
      <c r="E49" s="5"/>
      <c r="F49" s="5"/>
      <c r="G49" s="5"/>
      <c r="H49" s="105"/>
      <c r="I49" s="104"/>
      <c r="J49"/>
      <c r="K49" s="6">
        <f t="shared" si="30"/>
        <v>0</v>
      </c>
      <c r="L49" s="6">
        <f t="shared" si="31"/>
        <v>0</v>
      </c>
      <c r="M49" s="6">
        <f t="shared" si="32"/>
        <v>0</v>
      </c>
      <c r="N49" s="6">
        <f t="shared" si="33"/>
        <v>0</v>
      </c>
      <c r="O49" s="6">
        <f t="shared" si="34"/>
        <v>0</v>
      </c>
      <c r="Q49" s="52"/>
      <c r="R49" s="52"/>
      <c r="S49" s="52"/>
      <c r="T49" s="52"/>
      <c r="U49" s="52"/>
      <c r="V49" s="52"/>
      <c r="W49" s="52"/>
      <c r="X49" s="52"/>
      <c r="Y49" s="52"/>
      <c r="Z49" s="52"/>
      <c r="AA49" s="52"/>
      <c r="AB49" s="52"/>
      <c r="AC49" s="52"/>
      <c r="AD49" s="52"/>
      <c r="AE49" s="52"/>
      <c r="AF49" s="52"/>
      <c r="AG49" s="52"/>
      <c r="AH49" s="52"/>
      <c r="AI49" s="52"/>
      <c r="AJ49" s="52"/>
      <c r="AK49" s="52"/>
      <c r="AL49" s="52"/>
      <c r="AM49" s="52"/>
      <c r="AN49" s="52"/>
      <c r="AO49" s="52"/>
      <c r="AP49" s="52"/>
      <c r="AQ49" s="52"/>
      <c r="AR49" s="52"/>
      <c r="AS49" s="52"/>
      <c r="AT49" s="52"/>
      <c r="AU49" s="52"/>
      <c r="AV49" s="52"/>
      <c r="AW49" s="52"/>
      <c r="AX49" s="52"/>
      <c r="AY49" s="52"/>
      <c r="AZ49" s="52"/>
      <c r="BA49" s="52"/>
      <c r="BB49" s="52"/>
      <c r="BC49" s="52"/>
      <c r="BD49" s="52"/>
      <c r="BE49" s="52"/>
      <c r="BF49" s="52"/>
      <c r="BG49" s="52"/>
      <c r="BH49" s="52"/>
      <c r="BI49" s="52"/>
      <c r="BJ49" s="52"/>
      <c r="BK49" s="52"/>
      <c r="BL49" s="52"/>
      <c r="BM49" s="52"/>
      <c r="BN49" s="52"/>
      <c r="BO49" s="52"/>
      <c r="BP49" s="52"/>
      <c r="BQ49" s="52"/>
      <c r="BR49" s="52"/>
      <c r="BS49" s="52"/>
      <c r="BT49" s="52"/>
      <c r="BU49" s="52"/>
      <c r="BV49" s="52"/>
      <c r="BW49" s="52"/>
      <c r="BX49" s="52"/>
      <c r="BY49" s="52"/>
      <c r="BZ49" s="52"/>
    </row>
    <row r="50" spans="1:78" s="3" customFormat="1" x14ac:dyDescent="0.25">
      <c r="A50" s="4"/>
      <c r="B50"/>
      <c r="C50" s="5"/>
      <c r="D50" s="5"/>
      <c r="E50" s="5"/>
      <c r="F50" s="5"/>
      <c r="G50" s="5"/>
      <c r="H50" s="105"/>
      <c r="I50" s="104"/>
      <c r="J50"/>
      <c r="K50" s="6">
        <f t="shared" si="30"/>
        <v>0</v>
      </c>
      <c r="L50" s="6">
        <f t="shared" si="31"/>
        <v>0</v>
      </c>
      <c r="M50" s="6">
        <f t="shared" si="32"/>
        <v>0</v>
      </c>
      <c r="N50" s="6">
        <f t="shared" si="33"/>
        <v>0</v>
      </c>
      <c r="O50" s="6">
        <f t="shared" si="34"/>
        <v>0</v>
      </c>
      <c r="Q50" s="52"/>
      <c r="R50" s="52"/>
      <c r="S50" s="52"/>
      <c r="T50" s="52"/>
      <c r="U50" s="52"/>
      <c r="V50" s="52"/>
      <c r="W50" s="52"/>
      <c r="X50" s="52"/>
      <c r="Y50" s="52"/>
      <c r="Z50" s="52"/>
      <c r="AA50" s="52"/>
      <c r="AB50" s="52"/>
      <c r="AC50" s="52"/>
      <c r="AD50" s="52"/>
      <c r="AE50" s="52"/>
      <c r="AF50" s="52"/>
      <c r="AG50" s="52"/>
      <c r="AH50" s="52"/>
      <c r="AI50" s="52"/>
      <c r="AJ50" s="52"/>
      <c r="AK50" s="52"/>
      <c r="AL50" s="52"/>
      <c r="AM50" s="52"/>
      <c r="AN50" s="52"/>
      <c r="AO50" s="52"/>
      <c r="AP50" s="52"/>
      <c r="AQ50" s="52"/>
      <c r="AR50" s="52"/>
      <c r="AS50" s="52"/>
      <c r="AT50" s="52"/>
      <c r="AU50" s="52"/>
      <c r="AV50" s="52"/>
      <c r="AW50" s="52"/>
      <c r="AX50" s="52"/>
      <c r="AY50" s="52"/>
      <c r="AZ50" s="52"/>
      <c r="BA50" s="52"/>
      <c r="BB50" s="52"/>
      <c r="BC50" s="52"/>
      <c r="BD50" s="52"/>
      <c r="BE50" s="52"/>
      <c r="BF50" s="52"/>
      <c r="BG50" s="52"/>
      <c r="BH50" s="52"/>
      <c r="BI50" s="52"/>
      <c r="BJ50" s="52"/>
      <c r="BK50" s="52"/>
      <c r="BL50" s="52"/>
      <c r="BM50" s="52"/>
      <c r="BN50" s="52"/>
      <c r="BO50" s="52"/>
      <c r="BP50" s="52"/>
      <c r="BQ50" s="52"/>
      <c r="BR50" s="52"/>
      <c r="BS50" s="52"/>
      <c r="BT50" s="52"/>
      <c r="BU50" s="52"/>
      <c r="BV50" s="52"/>
      <c r="BW50" s="52"/>
      <c r="BX50" s="52"/>
      <c r="BY50" s="52"/>
      <c r="BZ50" s="52"/>
    </row>
    <row r="51" spans="1:78" s="3" customFormat="1" x14ac:dyDescent="0.25">
      <c r="A51" s="4"/>
      <c r="B51"/>
      <c r="C51" s="5"/>
      <c r="D51" s="5"/>
      <c r="E51" s="5"/>
      <c r="F51" s="5"/>
      <c r="G51" s="5"/>
      <c r="H51" s="105"/>
      <c r="I51" s="104"/>
      <c r="J51"/>
      <c r="K51" s="6">
        <f t="shared" si="30"/>
        <v>0</v>
      </c>
      <c r="L51" s="6">
        <f t="shared" si="31"/>
        <v>0</v>
      </c>
      <c r="M51" s="6">
        <f t="shared" si="32"/>
        <v>0</v>
      </c>
      <c r="N51" s="6">
        <f t="shared" si="33"/>
        <v>0</v>
      </c>
      <c r="O51" s="6">
        <f t="shared" si="34"/>
        <v>0</v>
      </c>
      <c r="Q51" s="52"/>
      <c r="R51" s="52"/>
      <c r="S51" s="52"/>
      <c r="T51" s="52"/>
      <c r="U51" s="52"/>
      <c r="V51" s="52"/>
      <c r="W51" s="52"/>
      <c r="X51" s="52"/>
      <c r="Y51" s="52"/>
      <c r="Z51" s="52"/>
      <c r="AA51" s="52"/>
      <c r="AB51" s="52"/>
      <c r="AC51" s="52"/>
      <c r="AD51" s="52"/>
      <c r="AE51" s="52"/>
      <c r="AF51" s="52"/>
      <c r="AG51" s="52"/>
      <c r="AH51" s="52"/>
      <c r="AI51" s="52"/>
      <c r="AJ51" s="52"/>
      <c r="AK51" s="52"/>
      <c r="AL51" s="52"/>
      <c r="AM51" s="52"/>
      <c r="AN51" s="52"/>
      <c r="AO51" s="52"/>
      <c r="AP51" s="52"/>
      <c r="AQ51" s="52"/>
      <c r="AR51" s="52"/>
      <c r="AS51" s="52"/>
      <c r="AT51" s="52"/>
      <c r="AU51" s="52"/>
      <c r="AV51" s="52"/>
      <c r="AW51" s="52"/>
      <c r="AX51" s="52"/>
      <c r="AY51" s="52"/>
      <c r="AZ51" s="52"/>
      <c r="BA51" s="52"/>
      <c r="BB51" s="52"/>
      <c r="BC51" s="52"/>
      <c r="BD51" s="52"/>
      <c r="BE51" s="52"/>
      <c r="BF51" s="52"/>
      <c r="BG51" s="52"/>
      <c r="BH51" s="52"/>
      <c r="BI51" s="52"/>
      <c r="BJ51" s="52"/>
      <c r="BK51" s="52"/>
      <c r="BL51" s="52"/>
      <c r="BM51" s="52"/>
      <c r="BN51" s="52"/>
      <c r="BO51" s="52"/>
      <c r="BP51" s="52"/>
      <c r="BQ51" s="52"/>
      <c r="BR51" s="52"/>
      <c r="BS51" s="52"/>
      <c r="BT51" s="52"/>
      <c r="BU51" s="52"/>
      <c r="BV51" s="52"/>
      <c r="BW51" s="52"/>
      <c r="BX51" s="52"/>
      <c r="BY51" s="52"/>
      <c r="BZ51" s="52"/>
    </row>
    <row r="52" spans="1:78" s="3" customFormat="1" x14ac:dyDescent="0.25">
      <c r="A52" s="4"/>
      <c r="B52"/>
      <c r="C52" s="5"/>
      <c r="D52" s="5"/>
      <c r="E52" s="5"/>
      <c r="F52" s="5"/>
      <c r="G52" s="5"/>
      <c r="H52" s="105"/>
      <c r="I52" s="104"/>
      <c r="J52"/>
      <c r="K52" s="6">
        <f t="shared" si="30"/>
        <v>0</v>
      </c>
      <c r="L52" s="6">
        <f t="shared" si="31"/>
        <v>0</v>
      </c>
      <c r="M52" s="6">
        <f t="shared" si="32"/>
        <v>0</v>
      </c>
      <c r="N52" s="6">
        <f t="shared" si="33"/>
        <v>0</v>
      </c>
      <c r="O52" s="6">
        <f t="shared" si="34"/>
        <v>0</v>
      </c>
      <c r="Q52" s="52"/>
      <c r="R52" s="52"/>
      <c r="S52" s="52"/>
      <c r="T52" s="52"/>
      <c r="U52" s="52"/>
      <c r="V52" s="52"/>
      <c r="W52" s="52"/>
      <c r="X52" s="52"/>
      <c r="Y52" s="52"/>
      <c r="Z52" s="52"/>
      <c r="AA52" s="52"/>
      <c r="AB52" s="52"/>
      <c r="AC52" s="52"/>
      <c r="AD52" s="52"/>
      <c r="AE52" s="52"/>
      <c r="AF52" s="52"/>
      <c r="AG52" s="52"/>
      <c r="AH52" s="52"/>
      <c r="AI52" s="52"/>
      <c r="AJ52" s="52"/>
      <c r="AK52" s="52"/>
      <c r="AL52" s="52"/>
      <c r="AM52" s="52"/>
      <c r="AN52" s="52"/>
      <c r="AO52" s="52"/>
      <c r="AP52" s="52"/>
      <c r="AQ52" s="52"/>
      <c r="AR52" s="52"/>
      <c r="AS52" s="52"/>
      <c r="AT52" s="52"/>
      <c r="AU52" s="52"/>
      <c r="AV52" s="52"/>
      <c r="AW52" s="52"/>
      <c r="AX52" s="52"/>
      <c r="AY52" s="52"/>
      <c r="AZ52" s="52"/>
      <c r="BA52" s="52"/>
      <c r="BB52" s="52"/>
      <c r="BC52" s="52"/>
      <c r="BD52" s="52"/>
      <c r="BE52" s="52"/>
      <c r="BF52" s="52"/>
      <c r="BG52" s="52"/>
      <c r="BH52" s="52"/>
      <c r="BI52" s="52"/>
      <c r="BJ52" s="52"/>
      <c r="BK52" s="52"/>
      <c r="BL52" s="52"/>
      <c r="BM52" s="52"/>
      <c r="BN52" s="52"/>
      <c r="BO52" s="52"/>
      <c r="BP52" s="52"/>
      <c r="BQ52" s="52"/>
      <c r="BR52" s="52"/>
      <c r="BS52" s="52"/>
      <c r="BT52" s="52"/>
      <c r="BU52" s="52"/>
      <c r="BV52" s="52"/>
      <c r="BW52" s="52"/>
      <c r="BX52" s="52"/>
      <c r="BY52" s="52"/>
      <c r="BZ52" s="52"/>
    </row>
    <row r="53" spans="1:78" s="3" customFormat="1" x14ac:dyDescent="0.25">
      <c r="A53" s="4"/>
      <c r="B53"/>
      <c r="C53" s="5"/>
      <c r="D53" s="5"/>
      <c r="E53" s="5"/>
      <c r="F53" s="5"/>
      <c r="G53" s="5"/>
      <c r="H53" s="105"/>
      <c r="I53" s="104"/>
      <c r="J53"/>
      <c r="K53" s="6">
        <f t="shared" si="30"/>
        <v>0</v>
      </c>
      <c r="L53" s="6">
        <f t="shared" si="31"/>
        <v>0</v>
      </c>
      <c r="M53" s="6">
        <f t="shared" si="32"/>
        <v>0</v>
      </c>
      <c r="N53" s="6">
        <f t="shared" si="33"/>
        <v>0</v>
      </c>
      <c r="O53" s="6">
        <f t="shared" si="34"/>
        <v>0</v>
      </c>
      <c r="Q53" s="52"/>
      <c r="R53" s="52"/>
      <c r="S53" s="52"/>
      <c r="T53" s="52"/>
      <c r="U53" s="52"/>
      <c r="V53" s="52"/>
      <c r="W53" s="52"/>
      <c r="X53" s="52"/>
      <c r="Y53" s="52"/>
      <c r="Z53" s="52"/>
      <c r="AA53" s="52"/>
      <c r="AB53" s="52"/>
      <c r="AC53" s="52"/>
      <c r="AD53" s="52"/>
      <c r="AE53" s="52"/>
      <c r="AF53" s="52"/>
      <c r="AG53" s="52"/>
      <c r="AH53" s="52"/>
      <c r="AI53" s="52"/>
      <c r="AJ53" s="52"/>
      <c r="AK53" s="52"/>
      <c r="AL53" s="52"/>
      <c r="AM53" s="52"/>
      <c r="AN53" s="52"/>
      <c r="AO53" s="52"/>
      <c r="AP53" s="52"/>
      <c r="AQ53" s="52"/>
      <c r="AR53" s="52"/>
      <c r="AS53" s="52"/>
      <c r="AT53" s="52"/>
      <c r="AU53" s="52"/>
      <c r="AV53" s="52"/>
      <c r="AW53" s="52"/>
      <c r="AX53" s="52"/>
      <c r="AY53" s="52"/>
      <c r="AZ53" s="52"/>
      <c r="BA53" s="52"/>
      <c r="BB53" s="52"/>
      <c r="BC53" s="52"/>
      <c r="BD53" s="52"/>
      <c r="BE53" s="52"/>
      <c r="BF53" s="52"/>
      <c r="BG53" s="52"/>
      <c r="BH53" s="52"/>
      <c r="BI53" s="52"/>
      <c r="BJ53" s="52"/>
      <c r="BK53" s="52"/>
      <c r="BL53" s="52"/>
      <c r="BM53" s="52"/>
      <c r="BN53" s="52"/>
      <c r="BO53" s="52"/>
      <c r="BP53" s="52"/>
      <c r="BQ53" s="52"/>
      <c r="BR53" s="52"/>
      <c r="BS53" s="52"/>
      <c r="BT53" s="52"/>
      <c r="BU53" s="52"/>
      <c r="BV53" s="52"/>
      <c r="BW53" s="52"/>
      <c r="BX53" s="52"/>
      <c r="BY53" s="52"/>
      <c r="BZ53" s="52"/>
    </row>
    <row r="54" spans="1:78" s="3" customFormat="1" x14ac:dyDescent="0.25">
      <c r="A54" s="4"/>
      <c r="B54"/>
      <c r="C54" s="5"/>
      <c r="D54" s="5"/>
      <c r="E54" s="5"/>
      <c r="F54" s="5"/>
      <c r="G54" s="5"/>
      <c r="H54" s="105"/>
      <c r="I54" s="104"/>
      <c r="J54"/>
      <c r="K54" s="6">
        <f t="shared" si="30"/>
        <v>0</v>
      </c>
      <c r="L54" s="6">
        <f t="shared" si="31"/>
        <v>0</v>
      </c>
      <c r="M54" s="6">
        <f t="shared" si="32"/>
        <v>0</v>
      </c>
      <c r="N54" s="6">
        <f t="shared" si="33"/>
        <v>0</v>
      </c>
      <c r="O54" s="6">
        <f t="shared" si="34"/>
        <v>0</v>
      </c>
      <c r="Q54" s="52"/>
      <c r="R54" s="52"/>
      <c r="S54" s="52"/>
      <c r="T54" s="52"/>
      <c r="U54" s="52"/>
      <c r="V54" s="52"/>
      <c r="W54" s="52"/>
      <c r="X54" s="52"/>
      <c r="Y54" s="52"/>
      <c r="Z54" s="52"/>
      <c r="AA54" s="52"/>
      <c r="AB54" s="52"/>
      <c r="AC54" s="52"/>
      <c r="AD54" s="52"/>
      <c r="AE54" s="52"/>
      <c r="AF54" s="52"/>
      <c r="AG54" s="52"/>
      <c r="AH54" s="52"/>
      <c r="AI54" s="52"/>
      <c r="AJ54" s="52"/>
      <c r="AK54" s="52"/>
      <c r="AL54" s="52"/>
      <c r="AM54" s="52"/>
      <c r="AN54" s="52"/>
      <c r="AO54" s="52"/>
      <c r="AP54" s="52"/>
      <c r="AQ54" s="52"/>
      <c r="AR54" s="52"/>
      <c r="AS54" s="52"/>
      <c r="AT54" s="52"/>
      <c r="AU54" s="52"/>
      <c r="AV54" s="52"/>
      <c r="AW54" s="52"/>
      <c r="AX54" s="52"/>
      <c r="AY54" s="52"/>
      <c r="AZ54" s="52"/>
      <c r="BA54" s="52"/>
      <c r="BB54" s="52"/>
      <c r="BC54" s="52"/>
      <c r="BD54" s="52"/>
      <c r="BE54" s="52"/>
      <c r="BF54" s="52"/>
      <c r="BG54" s="52"/>
      <c r="BH54" s="52"/>
      <c r="BI54" s="52"/>
      <c r="BJ54" s="52"/>
      <c r="BK54" s="52"/>
      <c r="BL54" s="52"/>
      <c r="BM54" s="52"/>
      <c r="BN54" s="52"/>
      <c r="BO54" s="52"/>
      <c r="BP54" s="52"/>
      <c r="BQ54" s="52"/>
      <c r="BR54" s="52"/>
      <c r="BS54" s="52"/>
      <c r="BT54" s="52"/>
      <c r="BU54" s="52"/>
      <c r="BV54" s="52"/>
      <c r="BW54" s="52"/>
      <c r="BX54" s="52"/>
      <c r="BY54" s="52"/>
      <c r="BZ54" s="52"/>
    </row>
    <row r="55" spans="1:78" s="3" customFormat="1" x14ac:dyDescent="0.25">
      <c r="A55" s="4"/>
      <c r="B55"/>
      <c r="C55" s="5"/>
      <c r="D55" s="5"/>
      <c r="E55" s="5"/>
      <c r="F55" s="5"/>
      <c r="G55" s="5"/>
      <c r="H55" s="105"/>
      <c r="I55" s="104"/>
      <c r="J55"/>
      <c r="K55" s="6">
        <f t="shared" si="30"/>
        <v>0</v>
      </c>
      <c r="L55" s="6">
        <f t="shared" si="31"/>
        <v>0</v>
      </c>
      <c r="M55" s="6">
        <f t="shared" si="32"/>
        <v>0</v>
      </c>
      <c r="N55" s="6">
        <f t="shared" si="33"/>
        <v>0</v>
      </c>
      <c r="O55" s="6">
        <f t="shared" si="34"/>
        <v>0</v>
      </c>
      <c r="Q55" s="52"/>
      <c r="R55" s="52"/>
      <c r="S55" s="52"/>
      <c r="T55" s="52"/>
      <c r="U55" s="52"/>
      <c r="V55" s="52"/>
      <c r="W55" s="52"/>
      <c r="X55" s="52"/>
      <c r="Y55" s="52"/>
      <c r="Z55" s="52"/>
      <c r="AA55" s="52"/>
      <c r="AB55" s="52"/>
      <c r="AC55" s="52"/>
      <c r="AD55" s="52"/>
      <c r="AE55" s="52"/>
      <c r="AF55" s="52"/>
      <c r="AG55" s="52"/>
      <c r="AH55" s="52"/>
      <c r="AI55" s="52"/>
      <c r="AJ55" s="52"/>
      <c r="AK55" s="52"/>
      <c r="AL55" s="52"/>
      <c r="AM55" s="52"/>
      <c r="AN55" s="52"/>
      <c r="AO55" s="52"/>
      <c r="AP55" s="52"/>
      <c r="AQ55" s="52"/>
      <c r="AR55" s="52"/>
      <c r="AS55" s="52"/>
      <c r="AT55" s="52"/>
      <c r="AU55" s="52"/>
      <c r="AV55" s="52"/>
      <c r="AW55" s="52"/>
      <c r="AX55" s="52"/>
      <c r="AY55" s="52"/>
      <c r="AZ55" s="52"/>
      <c r="BA55" s="52"/>
      <c r="BB55" s="52"/>
      <c r="BC55" s="52"/>
      <c r="BD55" s="52"/>
      <c r="BE55" s="52"/>
      <c r="BF55" s="52"/>
      <c r="BG55" s="52"/>
      <c r="BH55" s="52"/>
      <c r="BI55" s="52"/>
      <c r="BJ55" s="52"/>
      <c r="BK55" s="52"/>
      <c r="BL55" s="52"/>
      <c r="BM55" s="52"/>
      <c r="BN55" s="52"/>
      <c r="BO55" s="52"/>
      <c r="BP55" s="52"/>
      <c r="BQ55" s="52"/>
      <c r="BR55" s="52"/>
      <c r="BS55" s="52"/>
      <c r="BT55" s="52"/>
      <c r="BU55" s="52"/>
      <c r="BV55" s="52"/>
      <c r="BW55" s="52"/>
      <c r="BX55" s="52"/>
      <c r="BY55" s="52"/>
      <c r="BZ55" s="52"/>
    </row>
    <row r="56" spans="1:78" s="3" customFormat="1" x14ac:dyDescent="0.25">
      <c r="A56" s="4"/>
      <c r="B56"/>
      <c r="C56" s="5"/>
      <c r="D56" s="5"/>
      <c r="E56" s="5"/>
      <c r="F56" s="5"/>
      <c r="G56" s="5"/>
      <c r="H56" s="105"/>
      <c r="I56" s="104"/>
      <c r="J56"/>
      <c r="K56" s="6">
        <f t="shared" si="30"/>
        <v>0</v>
      </c>
      <c r="L56" s="6">
        <f t="shared" si="31"/>
        <v>0</v>
      </c>
      <c r="M56" s="6">
        <f t="shared" si="32"/>
        <v>0</v>
      </c>
      <c r="N56" s="6">
        <f t="shared" si="33"/>
        <v>0</v>
      </c>
      <c r="O56" s="6">
        <f t="shared" si="34"/>
        <v>0</v>
      </c>
      <c r="Q56" s="52"/>
      <c r="R56" s="52"/>
      <c r="S56" s="52"/>
      <c r="T56" s="52"/>
      <c r="U56" s="52"/>
      <c r="V56" s="52"/>
      <c r="W56" s="52"/>
      <c r="X56" s="52"/>
      <c r="Y56" s="52"/>
      <c r="Z56" s="52"/>
      <c r="AA56" s="52"/>
      <c r="AB56" s="52"/>
      <c r="AC56" s="52"/>
      <c r="AD56" s="52"/>
      <c r="AE56" s="52"/>
      <c r="AF56" s="52"/>
      <c r="AG56" s="52"/>
      <c r="AH56" s="52"/>
      <c r="AI56" s="52"/>
      <c r="AJ56" s="52"/>
      <c r="AK56" s="52"/>
      <c r="AL56" s="52"/>
      <c r="AM56" s="52"/>
      <c r="AN56" s="52"/>
      <c r="AO56" s="52"/>
      <c r="AP56" s="52"/>
      <c r="AQ56" s="52"/>
      <c r="AR56" s="52"/>
      <c r="AS56" s="52"/>
      <c r="AT56" s="52"/>
      <c r="AU56" s="52"/>
      <c r="AV56" s="52"/>
      <c r="AW56" s="52"/>
      <c r="AX56" s="52"/>
      <c r="AY56" s="52"/>
      <c r="AZ56" s="52"/>
      <c r="BA56" s="52"/>
      <c r="BB56" s="52"/>
      <c r="BC56" s="52"/>
      <c r="BD56" s="52"/>
      <c r="BE56" s="52"/>
      <c r="BF56" s="52"/>
      <c r="BG56" s="52"/>
      <c r="BH56" s="52"/>
      <c r="BI56" s="52"/>
      <c r="BJ56" s="52"/>
      <c r="BK56" s="52"/>
      <c r="BL56" s="52"/>
      <c r="BM56" s="52"/>
      <c r="BN56" s="52"/>
      <c r="BO56" s="52"/>
      <c r="BP56" s="52"/>
      <c r="BQ56" s="52"/>
      <c r="BR56" s="52"/>
      <c r="BS56" s="52"/>
      <c r="BT56" s="52"/>
      <c r="BU56" s="52"/>
      <c r="BV56" s="52"/>
      <c r="BW56" s="52"/>
      <c r="BX56" s="52"/>
      <c r="BY56" s="52"/>
      <c r="BZ56" s="52"/>
    </row>
    <row r="57" spans="1:78" s="3" customFormat="1" x14ac:dyDescent="0.25">
      <c r="A57" s="4"/>
      <c r="B57"/>
      <c r="C57" s="5"/>
      <c r="D57" s="5"/>
      <c r="E57" s="5"/>
      <c r="F57" s="5"/>
      <c r="G57" s="5"/>
      <c r="H57" s="105"/>
      <c r="I57" s="104"/>
      <c r="J57"/>
      <c r="K57" s="6">
        <f t="shared" si="30"/>
        <v>0</v>
      </c>
      <c r="L57" s="6">
        <f t="shared" si="31"/>
        <v>0</v>
      </c>
      <c r="M57" s="6">
        <f t="shared" si="32"/>
        <v>0</v>
      </c>
      <c r="N57" s="6">
        <f t="shared" si="33"/>
        <v>0</v>
      </c>
      <c r="O57" s="6">
        <f t="shared" si="34"/>
        <v>0</v>
      </c>
      <c r="Q57" s="52"/>
      <c r="R57" s="52"/>
      <c r="S57" s="52"/>
      <c r="T57" s="52"/>
      <c r="U57" s="52"/>
      <c r="V57" s="52"/>
      <c r="W57" s="52"/>
      <c r="X57" s="52"/>
      <c r="Y57" s="52"/>
      <c r="Z57" s="52"/>
      <c r="AA57" s="52"/>
      <c r="AB57" s="52"/>
      <c r="AC57" s="52"/>
      <c r="AD57" s="52"/>
      <c r="AE57" s="52"/>
      <c r="AF57" s="52"/>
      <c r="AG57" s="52"/>
      <c r="AH57" s="52"/>
      <c r="AI57" s="52"/>
      <c r="AJ57" s="52"/>
      <c r="AK57" s="52"/>
      <c r="AL57" s="52"/>
      <c r="AM57" s="52"/>
      <c r="AN57" s="52"/>
      <c r="AO57" s="52"/>
      <c r="AP57" s="52"/>
      <c r="AQ57" s="52"/>
      <c r="AR57" s="52"/>
      <c r="AS57" s="52"/>
      <c r="AT57" s="52"/>
      <c r="AU57" s="52"/>
      <c r="AV57" s="52"/>
      <c r="AW57" s="52"/>
      <c r="AX57" s="52"/>
      <c r="AY57" s="52"/>
      <c r="AZ57" s="52"/>
      <c r="BA57" s="52"/>
      <c r="BB57" s="52"/>
      <c r="BC57" s="52"/>
      <c r="BD57" s="52"/>
      <c r="BE57" s="52"/>
      <c r="BF57" s="52"/>
      <c r="BG57" s="52"/>
      <c r="BH57" s="52"/>
      <c r="BI57" s="52"/>
      <c r="BJ57" s="52"/>
      <c r="BK57" s="52"/>
      <c r="BL57" s="52"/>
      <c r="BM57" s="52"/>
      <c r="BN57" s="52"/>
      <c r="BO57" s="52"/>
      <c r="BP57" s="52"/>
      <c r="BQ57" s="52"/>
      <c r="BR57" s="52"/>
      <c r="BS57" s="52"/>
      <c r="BT57" s="52"/>
      <c r="BU57" s="52"/>
      <c r="BV57" s="52"/>
      <c r="BW57" s="52"/>
      <c r="BX57" s="52"/>
      <c r="BY57" s="52"/>
      <c r="BZ57" s="52"/>
    </row>
    <row r="58" spans="1:78" s="3" customFormat="1" x14ac:dyDescent="0.25">
      <c r="A58" s="4"/>
      <c r="B58"/>
      <c r="C58" s="5"/>
      <c r="D58" s="5"/>
      <c r="E58" s="5"/>
      <c r="F58" s="5"/>
      <c r="G58" s="5"/>
      <c r="H58" s="105"/>
      <c r="I58" s="104"/>
      <c r="J58"/>
      <c r="K58" s="6">
        <f t="shared" si="30"/>
        <v>0</v>
      </c>
      <c r="L58" s="6">
        <f t="shared" si="31"/>
        <v>0</v>
      </c>
      <c r="M58" s="6">
        <f t="shared" si="32"/>
        <v>0</v>
      </c>
      <c r="N58" s="6">
        <f t="shared" si="33"/>
        <v>0</v>
      </c>
      <c r="O58" s="6">
        <f t="shared" si="34"/>
        <v>0</v>
      </c>
      <c r="Q58" s="52"/>
      <c r="R58" s="52"/>
      <c r="S58" s="52"/>
      <c r="T58" s="52"/>
      <c r="U58" s="52"/>
      <c r="V58" s="52"/>
      <c r="W58" s="52"/>
      <c r="X58" s="52"/>
      <c r="Y58" s="52"/>
      <c r="Z58" s="52"/>
      <c r="AA58" s="52"/>
      <c r="AB58" s="52"/>
      <c r="AC58" s="52"/>
      <c r="AD58" s="52"/>
      <c r="AE58" s="52"/>
      <c r="AF58" s="52"/>
      <c r="AG58" s="52"/>
      <c r="AH58" s="52"/>
      <c r="AI58" s="52"/>
      <c r="AJ58" s="52"/>
      <c r="AK58" s="52"/>
      <c r="AL58" s="52"/>
      <c r="AM58" s="52"/>
      <c r="AN58" s="52"/>
      <c r="AO58" s="52"/>
      <c r="AP58" s="52"/>
      <c r="AQ58" s="52"/>
      <c r="AR58" s="52"/>
      <c r="AS58" s="52"/>
      <c r="AT58" s="52"/>
      <c r="AU58" s="52"/>
      <c r="AV58" s="52"/>
      <c r="AW58" s="52"/>
      <c r="AX58" s="52"/>
      <c r="AY58" s="52"/>
      <c r="AZ58" s="52"/>
      <c r="BA58" s="52"/>
      <c r="BB58" s="52"/>
      <c r="BC58" s="52"/>
      <c r="BD58" s="52"/>
      <c r="BE58" s="52"/>
      <c r="BF58" s="52"/>
      <c r="BG58" s="52"/>
      <c r="BH58" s="52"/>
      <c r="BI58" s="52"/>
      <c r="BJ58" s="52"/>
      <c r="BK58" s="52"/>
      <c r="BL58" s="52"/>
      <c r="BM58" s="52"/>
      <c r="BN58" s="52"/>
      <c r="BO58" s="52"/>
      <c r="BP58" s="52"/>
      <c r="BQ58" s="52"/>
      <c r="BR58" s="52"/>
      <c r="BS58" s="52"/>
      <c r="BT58" s="52"/>
      <c r="BU58" s="52"/>
      <c r="BV58" s="52"/>
      <c r="BW58" s="52"/>
      <c r="BX58" s="52"/>
      <c r="BY58" s="52"/>
      <c r="BZ58" s="52"/>
    </row>
    <row r="59" spans="1:78" s="3" customFormat="1" x14ac:dyDescent="0.25">
      <c r="A59" s="4"/>
      <c r="B59"/>
      <c r="C59" s="5"/>
      <c r="D59" s="5"/>
      <c r="E59" s="5"/>
      <c r="F59" s="5"/>
      <c r="G59" s="5"/>
      <c r="H59" s="105"/>
      <c r="I59" s="104"/>
      <c r="J59"/>
      <c r="K59" s="6">
        <f t="shared" si="30"/>
        <v>0</v>
      </c>
      <c r="L59" s="6">
        <f t="shared" si="31"/>
        <v>0</v>
      </c>
      <c r="M59" s="6">
        <f t="shared" si="32"/>
        <v>0</v>
      </c>
      <c r="N59" s="6">
        <f t="shared" si="33"/>
        <v>0</v>
      </c>
      <c r="O59" s="6">
        <f t="shared" si="34"/>
        <v>0</v>
      </c>
      <c r="Q59" s="52"/>
      <c r="R59" s="52"/>
      <c r="S59" s="52"/>
      <c r="T59" s="52"/>
      <c r="U59" s="52"/>
      <c r="V59" s="52"/>
      <c r="W59" s="52"/>
      <c r="X59" s="52"/>
      <c r="Y59" s="52"/>
      <c r="Z59" s="52"/>
      <c r="AA59" s="52"/>
      <c r="AB59" s="52"/>
      <c r="AC59" s="52"/>
      <c r="AD59" s="52"/>
      <c r="AE59" s="52"/>
      <c r="AF59" s="52"/>
      <c r="AG59" s="52"/>
      <c r="AH59" s="52"/>
      <c r="AI59" s="52"/>
      <c r="AJ59" s="52"/>
      <c r="AK59" s="52"/>
      <c r="AL59" s="52"/>
      <c r="AM59" s="52"/>
      <c r="AN59" s="52"/>
      <c r="AO59" s="52"/>
      <c r="AP59" s="52"/>
      <c r="AQ59" s="52"/>
      <c r="AR59" s="52"/>
      <c r="AS59" s="52"/>
      <c r="AT59" s="52"/>
      <c r="AU59" s="52"/>
      <c r="AV59" s="52"/>
      <c r="AW59" s="52"/>
      <c r="AX59" s="52"/>
      <c r="AY59" s="52"/>
      <c r="AZ59" s="52"/>
      <c r="BA59" s="52"/>
      <c r="BB59" s="52"/>
      <c r="BC59" s="52"/>
      <c r="BD59" s="52"/>
      <c r="BE59" s="52"/>
      <c r="BF59" s="52"/>
      <c r="BG59" s="52"/>
      <c r="BH59" s="52"/>
      <c r="BI59" s="52"/>
      <c r="BJ59" s="52"/>
      <c r="BK59" s="52"/>
      <c r="BL59" s="52"/>
      <c r="BM59" s="52"/>
      <c r="BN59" s="52"/>
      <c r="BO59" s="52"/>
      <c r="BP59" s="52"/>
      <c r="BQ59" s="52"/>
      <c r="BR59" s="52"/>
      <c r="BS59" s="52"/>
      <c r="BT59" s="52"/>
      <c r="BU59" s="52"/>
      <c r="BV59" s="52"/>
      <c r="BW59" s="52"/>
      <c r="BX59" s="52"/>
      <c r="BY59" s="52"/>
      <c r="BZ59" s="52"/>
    </row>
    <row r="60" spans="1:78" s="3" customFormat="1" x14ac:dyDescent="0.25">
      <c r="A60" s="4"/>
      <c r="B60"/>
      <c r="C60" s="5"/>
      <c r="D60" s="5"/>
      <c r="E60" s="5"/>
      <c r="F60" s="5"/>
      <c r="G60" s="5"/>
      <c r="H60" s="105"/>
      <c r="I60" s="104"/>
      <c r="J60"/>
      <c r="K60" s="6">
        <f t="shared" si="30"/>
        <v>0</v>
      </c>
      <c r="L60" s="6">
        <f t="shared" si="31"/>
        <v>0</v>
      </c>
      <c r="M60" s="6">
        <f t="shared" si="32"/>
        <v>0</v>
      </c>
      <c r="N60" s="6">
        <f t="shared" si="33"/>
        <v>0</v>
      </c>
      <c r="O60" s="6">
        <f t="shared" si="34"/>
        <v>0</v>
      </c>
      <c r="Q60" s="52"/>
      <c r="R60" s="52"/>
      <c r="S60" s="52"/>
      <c r="T60" s="52"/>
      <c r="U60" s="52"/>
      <c r="V60" s="52"/>
      <c r="W60" s="52"/>
      <c r="X60" s="52"/>
      <c r="Y60" s="52"/>
      <c r="Z60" s="52"/>
      <c r="AA60" s="52"/>
      <c r="AB60" s="52"/>
      <c r="AC60" s="52"/>
      <c r="AD60" s="52"/>
      <c r="AE60" s="52"/>
      <c r="AF60" s="52"/>
      <c r="AG60" s="52"/>
      <c r="AH60" s="52"/>
      <c r="AI60" s="52"/>
      <c r="AJ60" s="52"/>
      <c r="AK60" s="52"/>
      <c r="AL60" s="52"/>
      <c r="AM60" s="52"/>
      <c r="AN60" s="52"/>
      <c r="AO60" s="52"/>
      <c r="AP60" s="52"/>
      <c r="AQ60" s="52"/>
      <c r="AR60" s="52"/>
      <c r="AS60" s="52"/>
      <c r="AT60" s="52"/>
      <c r="AU60" s="52"/>
      <c r="AV60" s="52"/>
      <c r="AW60" s="52"/>
      <c r="AX60" s="52"/>
      <c r="AY60" s="52"/>
      <c r="AZ60" s="52"/>
      <c r="BA60" s="52"/>
      <c r="BB60" s="52"/>
      <c r="BC60" s="52"/>
      <c r="BD60" s="52"/>
      <c r="BE60" s="52"/>
      <c r="BF60" s="52"/>
      <c r="BG60" s="52"/>
      <c r="BH60" s="52"/>
      <c r="BI60" s="52"/>
      <c r="BJ60" s="52"/>
      <c r="BK60" s="52"/>
      <c r="BL60" s="52"/>
      <c r="BM60" s="52"/>
      <c r="BN60" s="52"/>
      <c r="BO60" s="52"/>
      <c r="BP60" s="52"/>
      <c r="BQ60" s="52"/>
      <c r="BR60" s="52"/>
      <c r="BS60" s="52"/>
      <c r="BT60" s="52"/>
      <c r="BU60" s="52"/>
      <c r="BV60" s="52"/>
      <c r="BW60" s="52"/>
      <c r="BX60" s="52"/>
      <c r="BY60" s="52"/>
      <c r="BZ60" s="52"/>
    </row>
    <row r="61" spans="1:78" s="3" customFormat="1" x14ac:dyDescent="0.25">
      <c r="A61" s="4"/>
      <c r="B61"/>
      <c r="C61" s="5"/>
      <c r="D61" s="5"/>
      <c r="E61" s="5"/>
      <c r="F61" s="5"/>
      <c r="G61" s="5"/>
      <c r="H61" s="105"/>
      <c r="I61" s="104"/>
      <c r="J61"/>
      <c r="K61" s="6">
        <f t="shared" si="30"/>
        <v>0</v>
      </c>
      <c r="L61" s="6">
        <f t="shared" si="31"/>
        <v>0</v>
      </c>
      <c r="M61" s="6">
        <f t="shared" si="32"/>
        <v>0</v>
      </c>
      <c r="N61" s="6">
        <f t="shared" si="33"/>
        <v>0</v>
      </c>
      <c r="O61" s="6">
        <f t="shared" si="34"/>
        <v>0</v>
      </c>
      <c r="Q61" s="52"/>
      <c r="R61" s="52"/>
      <c r="S61" s="52"/>
      <c r="T61" s="52"/>
      <c r="U61" s="52"/>
      <c r="V61" s="52"/>
      <c r="W61" s="52"/>
      <c r="X61" s="52"/>
      <c r="Y61" s="52"/>
      <c r="Z61" s="52"/>
      <c r="AA61" s="52"/>
      <c r="AB61" s="52"/>
      <c r="AC61" s="52"/>
      <c r="AD61" s="52"/>
      <c r="AE61" s="52"/>
      <c r="AF61" s="52"/>
      <c r="AG61" s="52"/>
      <c r="AH61" s="52"/>
      <c r="AI61" s="52"/>
      <c r="AJ61" s="52"/>
      <c r="AK61" s="52"/>
      <c r="AL61" s="52"/>
      <c r="AM61" s="52"/>
      <c r="AN61" s="52"/>
      <c r="AO61" s="52"/>
      <c r="AP61" s="52"/>
      <c r="AQ61" s="52"/>
      <c r="AR61" s="52"/>
      <c r="AS61" s="52"/>
      <c r="AT61" s="52"/>
      <c r="AU61" s="52"/>
      <c r="AV61" s="52"/>
      <c r="AW61" s="52"/>
      <c r="AX61" s="52"/>
      <c r="AY61" s="52"/>
      <c r="AZ61" s="52"/>
      <c r="BA61" s="52"/>
      <c r="BB61" s="52"/>
      <c r="BC61" s="52"/>
      <c r="BD61" s="52"/>
      <c r="BE61" s="52"/>
      <c r="BF61" s="52"/>
      <c r="BG61" s="52"/>
      <c r="BH61" s="52"/>
      <c r="BI61" s="52"/>
      <c r="BJ61" s="52"/>
      <c r="BK61" s="52"/>
      <c r="BL61" s="52"/>
      <c r="BM61" s="52"/>
      <c r="BN61" s="52"/>
      <c r="BO61" s="52"/>
      <c r="BP61" s="52"/>
      <c r="BQ61" s="52"/>
      <c r="BR61" s="52"/>
      <c r="BS61" s="52"/>
      <c r="BT61" s="52"/>
      <c r="BU61" s="52"/>
      <c r="BV61" s="52"/>
      <c r="BW61" s="52"/>
      <c r="BX61" s="52"/>
      <c r="BY61" s="52"/>
      <c r="BZ61" s="52"/>
    </row>
    <row r="62" spans="1:78" s="3" customFormat="1" x14ac:dyDescent="0.25">
      <c r="A62" s="4"/>
      <c r="B62"/>
      <c r="C62" s="5"/>
      <c r="D62" s="5"/>
      <c r="E62" s="5"/>
      <c r="F62" s="5"/>
      <c r="G62" s="5"/>
      <c r="H62" s="105"/>
      <c r="I62" s="104"/>
      <c r="J62"/>
      <c r="K62" s="6">
        <f t="shared" si="30"/>
        <v>0</v>
      </c>
      <c r="L62" s="6">
        <f t="shared" si="31"/>
        <v>0</v>
      </c>
      <c r="M62" s="6">
        <f t="shared" si="32"/>
        <v>0</v>
      </c>
      <c r="N62" s="6">
        <f t="shared" si="33"/>
        <v>0</v>
      </c>
      <c r="O62" s="6">
        <f t="shared" si="34"/>
        <v>0</v>
      </c>
      <c r="Q62" s="52"/>
      <c r="R62" s="52"/>
      <c r="S62" s="52"/>
      <c r="T62" s="52"/>
      <c r="U62" s="52"/>
      <c r="V62" s="52"/>
      <c r="W62" s="52"/>
      <c r="X62" s="52"/>
      <c r="Y62" s="52"/>
      <c r="Z62" s="52"/>
      <c r="AA62" s="52"/>
      <c r="AB62" s="52"/>
      <c r="AC62" s="52"/>
      <c r="AD62" s="52"/>
      <c r="AE62" s="52"/>
      <c r="AF62" s="52"/>
      <c r="AG62" s="52"/>
      <c r="AH62" s="52"/>
      <c r="AI62" s="52"/>
      <c r="AJ62" s="52"/>
      <c r="AK62" s="52"/>
      <c r="AL62" s="52"/>
      <c r="AM62" s="52"/>
      <c r="AN62" s="52"/>
      <c r="AO62" s="52"/>
      <c r="AP62" s="52"/>
      <c r="AQ62" s="52"/>
      <c r="AR62" s="52"/>
      <c r="AS62" s="52"/>
      <c r="AT62" s="52"/>
      <c r="AU62" s="52"/>
      <c r="AV62" s="52"/>
      <c r="AW62" s="52"/>
      <c r="AX62" s="52"/>
      <c r="AY62" s="52"/>
      <c r="AZ62" s="52"/>
      <c r="BA62" s="52"/>
      <c r="BB62" s="52"/>
      <c r="BC62" s="52"/>
      <c r="BD62" s="52"/>
      <c r="BE62" s="52"/>
      <c r="BF62" s="52"/>
      <c r="BG62" s="52"/>
      <c r="BH62" s="52"/>
      <c r="BI62" s="52"/>
      <c r="BJ62" s="52"/>
      <c r="BK62" s="52"/>
      <c r="BL62" s="52"/>
      <c r="BM62" s="52"/>
      <c r="BN62" s="52"/>
      <c r="BO62" s="52"/>
      <c r="BP62" s="52"/>
      <c r="BQ62" s="52"/>
      <c r="BR62" s="52"/>
      <c r="BS62" s="52"/>
      <c r="BT62" s="52"/>
      <c r="BU62" s="52"/>
      <c r="BV62" s="52"/>
      <c r="BW62" s="52"/>
      <c r="BX62" s="52"/>
      <c r="BY62" s="52"/>
      <c r="BZ62" s="52"/>
    </row>
    <row r="63" spans="1:78" s="3" customFormat="1" x14ac:dyDescent="0.25">
      <c r="A63" s="4"/>
      <c r="B63"/>
      <c r="C63" s="5"/>
      <c r="D63" s="5"/>
      <c r="E63" s="5"/>
      <c r="F63" s="5"/>
      <c r="G63" s="5"/>
      <c r="H63" s="105"/>
      <c r="I63" s="104"/>
      <c r="J63"/>
      <c r="K63" s="6">
        <f t="shared" si="30"/>
        <v>0</v>
      </c>
      <c r="L63" s="6">
        <f t="shared" si="31"/>
        <v>0</v>
      </c>
      <c r="M63" s="6">
        <f t="shared" si="32"/>
        <v>0</v>
      </c>
      <c r="N63" s="6">
        <f t="shared" si="33"/>
        <v>0</v>
      </c>
      <c r="O63" s="6">
        <f t="shared" si="34"/>
        <v>0</v>
      </c>
      <c r="Q63" s="52"/>
      <c r="R63" s="52"/>
      <c r="S63" s="52"/>
      <c r="T63" s="52"/>
      <c r="U63" s="52"/>
      <c r="V63" s="52"/>
      <c r="W63" s="52"/>
      <c r="X63" s="52"/>
      <c r="Y63" s="52"/>
      <c r="Z63" s="52"/>
      <c r="AA63" s="52"/>
      <c r="AB63" s="52"/>
      <c r="AC63" s="52"/>
      <c r="AD63" s="52"/>
      <c r="AE63" s="52"/>
      <c r="AF63" s="52"/>
      <c r="AG63" s="52"/>
      <c r="AH63" s="52"/>
      <c r="AI63" s="52"/>
      <c r="AJ63" s="52"/>
      <c r="AK63" s="52"/>
      <c r="AL63" s="52"/>
      <c r="AM63" s="52"/>
      <c r="AN63" s="52"/>
      <c r="AO63" s="52"/>
      <c r="AP63" s="52"/>
      <c r="AQ63" s="52"/>
      <c r="AR63" s="52"/>
      <c r="AS63" s="52"/>
      <c r="AT63" s="52"/>
      <c r="AU63" s="52"/>
      <c r="AV63" s="52"/>
      <c r="AW63" s="52"/>
      <c r="AX63" s="52"/>
      <c r="AY63" s="52"/>
      <c r="AZ63" s="52"/>
      <c r="BA63" s="52"/>
      <c r="BB63" s="52"/>
      <c r="BC63" s="52"/>
      <c r="BD63" s="52"/>
      <c r="BE63" s="52"/>
      <c r="BF63" s="52"/>
      <c r="BG63" s="52"/>
      <c r="BH63" s="52"/>
      <c r="BI63" s="52"/>
      <c r="BJ63" s="52"/>
      <c r="BK63" s="52"/>
      <c r="BL63" s="52"/>
      <c r="BM63" s="52"/>
      <c r="BN63" s="52"/>
      <c r="BO63" s="52"/>
      <c r="BP63" s="52"/>
      <c r="BQ63" s="52"/>
      <c r="BR63" s="52"/>
      <c r="BS63" s="52"/>
      <c r="BT63" s="52"/>
      <c r="BU63" s="52"/>
      <c r="BV63" s="52"/>
      <c r="BW63" s="52"/>
      <c r="BX63" s="52"/>
      <c r="BY63" s="52"/>
      <c r="BZ63" s="52"/>
    </row>
    <row r="64" spans="1:78" s="3" customFormat="1" x14ac:dyDescent="0.25">
      <c r="A64" s="4"/>
      <c r="B64"/>
      <c r="C64" s="5"/>
      <c r="D64" s="5"/>
      <c r="E64" s="5"/>
      <c r="F64" s="5"/>
      <c r="G64" s="5"/>
      <c r="H64" s="105"/>
      <c r="I64" s="104"/>
      <c r="J64"/>
      <c r="K64" s="6">
        <f t="shared" si="30"/>
        <v>0</v>
      </c>
      <c r="L64" s="6">
        <f t="shared" si="31"/>
        <v>0</v>
      </c>
      <c r="M64" s="6">
        <f t="shared" si="32"/>
        <v>0</v>
      </c>
      <c r="N64" s="6">
        <f t="shared" si="33"/>
        <v>0</v>
      </c>
      <c r="O64" s="6">
        <f t="shared" si="34"/>
        <v>0</v>
      </c>
      <c r="Q64" s="52"/>
      <c r="R64" s="52"/>
      <c r="S64" s="52"/>
      <c r="T64" s="52"/>
      <c r="U64" s="52"/>
      <c r="V64" s="52"/>
      <c r="W64" s="52"/>
      <c r="X64" s="52"/>
      <c r="Y64" s="52"/>
      <c r="Z64" s="52"/>
      <c r="AA64" s="52"/>
      <c r="AB64" s="52"/>
      <c r="AC64" s="52"/>
      <c r="AD64" s="52"/>
      <c r="AE64" s="52"/>
      <c r="AF64" s="52"/>
      <c r="AG64" s="52"/>
      <c r="AH64" s="52"/>
      <c r="AI64" s="52"/>
      <c r="AJ64" s="52"/>
      <c r="AK64" s="52"/>
      <c r="AL64" s="52"/>
      <c r="AM64" s="52"/>
      <c r="AN64" s="52"/>
      <c r="AO64" s="52"/>
      <c r="AP64" s="52"/>
      <c r="AQ64" s="52"/>
      <c r="AR64" s="52"/>
      <c r="AS64" s="52"/>
      <c r="AT64" s="52"/>
      <c r="AU64" s="52"/>
      <c r="AV64" s="52"/>
      <c r="AW64" s="52"/>
      <c r="AX64" s="52"/>
      <c r="AY64" s="52"/>
      <c r="AZ64" s="52"/>
      <c r="BA64" s="52"/>
      <c r="BB64" s="52"/>
      <c r="BC64" s="52"/>
      <c r="BD64" s="52"/>
      <c r="BE64" s="52"/>
      <c r="BF64" s="52"/>
      <c r="BG64" s="52"/>
      <c r="BH64" s="52"/>
      <c r="BI64" s="52"/>
      <c r="BJ64" s="52"/>
      <c r="BK64" s="52"/>
      <c r="BL64" s="52"/>
      <c r="BM64" s="52"/>
      <c r="BN64" s="52"/>
      <c r="BO64" s="52"/>
      <c r="BP64" s="52"/>
      <c r="BQ64" s="52"/>
      <c r="BR64" s="52"/>
      <c r="BS64" s="52"/>
      <c r="BT64" s="52"/>
      <c r="BU64" s="52"/>
      <c r="BV64" s="52"/>
      <c r="BW64" s="52"/>
      <c r="BX64" s="52"/>
      <c r="BY64" s="52"/>
      <c r="BZ64" s="52"/>
    </row>
    <row r="65" spans="1:78" s="3" customFormat="1" x14ac:dyDescent="0.25">
      <c r="A65" s="4"/>
      <c r="B65"/>
      <c r="C65" s="5"/>
      <c r="D65" s="5"/>
      <c r="E65" s="5"/>
      <c r="F65" s="5"/>
      <c r="G65" s="5"/>
      <c r="H65" s="105"/>
      <c r="I65" s="104"/>
      <c r="J65"/>
      <c r="K65" s="6">
        <f t="shared" si="30"/>
        <v>0</v>
      </c>
      <c r="L65" s="6">
        <f t="shared" si="31"/>
        <v>0</v>
      </c>
      <c r="M65" s="6">
        <f t="shared" si="32"/>
        <v>0</v>
      </c>
      <c r="N65" s="6">
        <f t="shared" si="33"/>
        <v>0</v>
      </c>
      <c r="O65" s="6">
        <f t="shared" si="34"/>
        <v>0</v>
      </c>
      <c r="Q65" s="52"/>
      <c r="R65" s="52"/>
      <c r="S65" s="52"/>
      <c r="T65" s="52"/>
      <c r="U65" s="52"/>
      <c r="V65" s="52"/>
      <c r="W65" s="52"/>
      <c r="X65" s="52"/>
      <c r="Y65" s="52"/>
      <c r="Z65" s="52"/>
      <c r="AA65" s="52"/>
      <c r="AB65" s="52"/>
      <c r="AC65" s="52"/>
      <c r="AD65" s="52"/>
      <c r="AE65" s="52"/>
      <c r="AF65" s="52"/>
      <c r="AG65" s="52"/>
      <c r="AH65" s="52"/>
      <c r="AI65" s="52"/>
      <c r="AJ65" s="52"/>
      <c r="AK65" s="52"/>
      <c r="AL65" s="52"/>
      <c r="AM65" s="52"/>
      <c r="AN65" s="52"/>
      <c r="AO65" s="52"/>
      <c r="AP65" s="52"/>
      <c r="AQ65" s="52"/>
      <c r="AR65" s="52"/>
      <c r="AS65" s="52"/>
      <c r="AT65" s="52"/>
      <c r="AU65" s="52"/>
      <c r="AV65" s="52"/>
      <c r="AW65" s="52"/>
      <c r="AX65" s="52"/>
      <c r="AY65" s="52"/>
      <c r="AZ65" s="52"/>
      <c r="BA65" s="52"/>
      <c r="BB65" s="52"/>
      <c r="BC65" s="52"/>
      <c r="BD65" s="52"/>
      <c r="BE65" s="52"/>
      <c r="BF65" s="52"/>
      <c r="BG65" s="52"/>
      <c r="BH65" s="52"/>
      <c r="BI65" s="52"/>
      <c r="BJ65" s="52"/>
      <c r="BK65" s="52"/>
      <c r="BL65" s="52"/>
      <c r="BM65" s="52"/>
      <c r="BN65" s="52"/>
      <c r="BO65" s="52"/>
      <c r="BP65" s="52"/>
      <c r="BQ65" s="52"/>
      <c r="BR65" s="52"/>
      <c r="BS65" s="52"/>
      <c r="BT65" s="52"/>
      <c r="BU65" s="52"/>
      <c r="BV65" s="52"/>
      <c r="BW65" s="52"/>
      <c r="BX65" s="52"/>
      <c r="BY65" s="52"/>
      <c r="BZ65" s="52"/>
    </row>
    <row r="66" spans="1:78" s="3" customFormat="1" x14ac:dyDescent="0.25">
      <c r="A66" s="4"/>
      <c r="B66"/>
      <c r="C66" s="5"/>
      <c r="D66" s="5"/>
      <c r="E66" s="5"/>
      <c r="F66" s="5"/>
      <c r="G66" s="5"/>
      <c r="H66" s="105"/>
      <c r="I66" s="104"/>
      <c r="J66"/>
      <c r="K66" s="6">
        <f t="shared" si="30"/>
        <v>0</v>
      </c>
      <c r="L66" s="6">
        <f t="shared" si="31"/>
        <v>0</v>
      </c>
      <c r="M66" s="6">
        <f t="shared" si="32"/>
        <v>0</v>
      </c>
      <c r="N66" s="6">
        <f t="shared" si="33"/>
        <v>0</v>
      </c>
      <c r="O66" s="6">
        <f t="shared" si="34"/>
        <v>0</v>
      </c>
      <c r="Q66" s="52"/>
      <c r="R66" s="52"/>
      <c r="S66" s="52"/>
      <c r="T66" s="52"/>
      <c r="U66" s="52"/>
      <c r="V66" s="52"/>
      <c r="W66" s="52"/>
      <c r="X66" s="52"/>
      <c r="Y66" s="52"/>
      <c r="Z66" s="52"/>
      <c r="AA66" s="52"/>
      <c r="AB66" s="52"/>
      <c r="AC66" s="52"/>
      <c r="AD66" s="52"/>
      <c r="AE66" s="52"/>
      <c r="AF66" s="52"/>
      <c r="AG66" s="52"/>
      <c r="AH66" s="52"/>
      <c r="AI66" s="52"/>
      <c r="AJ66" s="52"/>
      <c r="AK66" s="52"/>
      <c r="AL66" s="52"/>
      <c r="AM66" s="52"/>
      <c r="AN66" s="52"/>
      <c r="AO66" s="52"/>
      <c r="AP66" s="52"/>
      <c r="AQ66" s="52"/>
      <c r="AR66" s="52"/>
      <c r="AS66" s="52"/>
      <c r="AT66" s="52"/>
      <c r="AU66" s="52"/>
      <c r="AV66" s="52"/>
      <c r="AW66" s="52"/>
      <c r="AX66" s="52"/>
      <c r="AY66" s="52"/>
      <c r="AZ66" s="52"/>
      <c r="BA66" s="52"/>
      <c r="BB66" s="52"/>
      <c r="BC66" s="52"/>
      <c r="BD66" s="52"/>
      <c r="BE66" s="52"/>
      <c r="BF66" s="52"/>
      <c r="BG66" s="52"/>
      <c r="BH66" s="52"/>
      <c r="BI66" s="52"/>
      <c r="BJ66" s="52"/>
      <c r="BK66" s="52"/>
      <c r="BL66" s="52"/>
      <c r="BM66" s="52"/>
      <c r="BN66" s="52"/>
      <c r="BO66" s="52"/>
      <c r="BP66" s="52"/>
      <c r="BQ66" s="52"/>
      <c r="BR66" s="52"/>
      <c r="BS66" s="52"/>
      <c r="BT66" s="52"/>
      <c r="BU66" s="52"/>
      <c r="BV66" s="52"/>
      <c r="BW66" s="52"/>
      <c r="BX66" s="52"/>
      <c r="BY66" s="52"/>
      <c r="BZ66" s="52"/>
    </row>
    <row r="67" spans="1:78" s="3" customFormat="1" x14ac:dyDescent="0.25">
      <c r="A67" s="4"/>
      <c r="B67"/>
      <c r="C67" s="5"/>
      <c r="D67" s="5"/>
      <c r="E67" s="5"/>
      <c r="F67" s="5"/>
      <c r="G67" s="5"/>
      <c r="H67" s="105"/>
      <c r="I67" s="104"/>
      <c r="J67"/>
      <c r="K67" s="6">
        <f t="shared" si="30"/>
        <v>0</v>
      </c>
      <c r="L67" s="6">
        <f t="shared" si="31"/>
        <v>0</v>
      </c>
      <c r="M67" s="6">
        <f t="shared" si="32"/>
        <v>0</v>
      </c>
      <c r="N67" s="6">
        <f t="shared" si="33"/>
        <v>0</v>
      </c>
      <c r="O67" s="6">
        <f t="shared" si="34"/>
        <v>0</v>
      </c>
      <c r="Q67" s="52"/>
      <c r="R67" s="52"/>
      <c r="S67" s="52"/>
      <c r="T67" s="52"/>
      <c r="U67" s="52"/>
      <c r="V67" s="52"/>
      <c r="W67" s="52"/>
      <c r="X67" s="52"/>
      <c r="Y67" s="52"/>
      <c r="Z67" s="52"/>
      <c r="AA67" s="52"/>
      <c r="AB67" s="52"/>
      <c r="AC67" s="52"/>
      <c r="AD67" s="52"/>
      <c r="AE67" s="52"/>
      <c r="AF67" s="52"/>
      <c r="AG67" s="52"/>
      <c r="AH67" s="52"/>
      <c r="AI67" s="52"/>
      <c r="AJ67" s="52"/>
      <c r="AK67" s="52"/>
      <c r="AL67" s="52"/>
      <c r="AM67" s="52"/>
      <c r="AN67" s="52"/>
      <c r="AO67" s="52"/>
      <c r="AP67" s="52"/>
      <c r="AQ67" s="52"/>
      <c r="AR67" s="52"/>
      <c r="AS67" s="52"/>
      <c r="AT67" s="52"/>
      <c r="AU67" s="52"/>
      <c r="AV67" s="52"/>
      <c r="AW67" s="52"/>
      <c r="AX67" s="52"/>
      <c r="AY67" s="52"/>
      <c r="AZ67" s="52"/>
      <c r="BA67" s="52"/>
      <c r="BB67" s="52"/>
      <c r="BC67" s="52"/>
      <c r="BD67" s="52"/>
      <c r="BE67" s="52"/>
      <c r="BF67" s="52"/>
      <c r="BG67" s="52"/>
      <c r="BH67" s="52"/>
      <c r="BI67" s="52"/>
      <c r="BJ67" s="52"/>
      <c r="BK67" s="52"/>
      <c r="BL67" s="52"/>
      <c r="BM67" s="52"/>
      <c r="BN67" s="52"/>
      <c r="BO67" s="52"/>
      <c r="BP67" s="52"/>
      <c r="BQ67" s="52"/>
      <c r="BR67" s="52"/>
      <c r="BS67" s="52"/>
      <c r="BT67" s="52"/>
      <c r="BU67" s="52"/>
      <c r="BV67" s="52"/>
      <c r="BW67" s="52"/>
      <c r="BX67" s="52"/>
      <c r="BY67" s="52"/>
      <c r="BZ67" s="52"/>
    </row>
    <row r="68" spans="1:78" s="3" customFormat="1" x14ac:dyDescent="0.25">
      <c r="A68" s="4"/>
      <c r="B68"/>
      <c r="C68" s="5"/>
      <c r="D68" s="5"/>
      <c r="E68" s="5"/>
      <c r="F68" s="5"/>
      <c r="G68" s="5"/>
      <c r="H68" s="105"/>
      <c r="I68" s="104"/>
      <c r="J68"/>
      <c r="K68" s="6">
        <f t="shared" si="30"/>
        <v>0</v>
      </c>
      <c r="L68" s="6">
        <f t="shared" si="31"/>
        <v>0</v>
      </c>
      <c r="M68" s="6">
        <f t="shared" si="32"/>
        <v>0</v>
      </c>
      <c r="N68" s="6">
        <f t="shared" si="33"/>
        <v>0</v>
      </c>
      <c r="O68" s="6">
        <f t="shared" si="34"/>
        <v>0</v>
      </c>
      <c r="Q68" s="52"/>
      <c r="R68" s="52"/>
      <c r="S68" s="52"/>
      <c r="T68" s="52"/>
      <c r="U68" s="52"/>
      <c r="V68" s="52"/>
      <c r="W68" s="52"/>
      <c r="X68" s="52"/>
      <c r="Y68" s="52"/>
      <c r="Z68" s="52"/>
      <c r="AA68" s="52"/>
      <c r="AB68" s="52"/>
      <c r="AC68" s="52"/>
      <c r="AD68" s="52"/>
      <c r="AE68" s="52"/>
      <c r="AF68" s="52"/>
      <c r="AG68" s="52"/>
      <c r="AH68" s="52"/>
      <c r="AI68" s="52"/>
      <c r="AJ68" s="52"/>
      <c r="AK68" s="52"/>
      <c r="AL68" s="52"/>
      <c r="AM68" s="52"/>
      <c r="AN68" s="52"/>
      <c r="AO68" s="52"/>
      <c r="AP68" s="52"/>
      <c r="AQ68" s="52"/>
      <c r="AR68" s="52"/>
      <c r="AS68" s="52"/>
      <c r="AT68" s="52"/>
      <c r="AU68" s="52"/>
      <c r="AV68" s="52"/>
      <c r="AW68" s="52"/>
      <c r="AX68" s="52"/>
      <c r="AY68" s="52"/>
      <c r="AZ68" s="52"/>
      <c r="BA68" s="52"/>
      <c r="BB68" s="52"/>
      <c r="BC68" s="52"/>
      <c r="BD68" s="52"/>
      <c r="BE68" s="52"/>
      <c r="BF68" s="52"/>
      <c r="BG68" s="52"/>
      <c r="BH68" s="52"/>
      <c r="BI68" s="52"/>
      <c r="BJ68" s="52"/>
      <c r="BK68" s="52"/>
      <c r="BL68" s="52"/>
      <c r="BM68" s="52"/>
      <c r="BN68" s="52"/>
      <c r="BO68" s="52"/>
      <c r="BP68" s="52"/>
      <c r="BQ68" s="52"/>
      <c r="BR68" s="52"/>
      <c r="BS68" s="52"/>
      <c r="BT68" s="52"/>
      <c r="BU68" s="52"/>
      <c r="BV68" s="52"/>
      <c r="BW68" s="52"/>
      <c r="BX68" s="52"/>
      <c r="BY68" s="52"/>
      <c r="BZ68" s="52"/>
    </row>
    <row r="69" spans="1:78" s="3" customFormat="1" x14ac:dyDescent="0.25">
      <c r="A69" s="4"/>
      <c r="B69"/>
      <c r="C69" s="5"/>
      <c r="D69" s="5"/>
      <c r="E69" s="5"/>
      <c r="F69" s="5"/>
      <c r="G69" s="5"/>
      <c r="H69" s="105"/>
      <c r="I69" s="104"/>
      <c r="J69"/>
      <c r="K69" s="6">
        <f t="shared" si="30"/>
        <v>0</v>
      </c>
      <c r="L69" s="6">
        <f t="shared" si="31"/>
        <v>0</v>
      </c>
      <c r="M69" s="6">
        <f t="shared" si="32"/>
        <v>0</v>
      </c>
      <c r="N69" s="6">
        <f t="shared" si="33"/>
        <v>0</v>
      </c>
      <c r="O69" s="6">
        <f t="shared" si="34"/>
        <v>0</v>
      </c>
      <c r="Q69" s="52"/>
      <c r="R69" s="52"/>
      <c r="S69" s="52"/>
      <c r="T69" s="52"/>
      <c r="U69" s="52"/>
      <c r="V69" s="52"/>
      <c r="W69" s="52"/>
      <c r="X69" s="52"/>
      <c r="Y69" s="52"/>
      <c r="Z69" s="52"/>
      <c r="AA69" s="52"/>
      <c r="AB69" s="52"/>
      <c r="AC69" s="52"/>
      <c r="AD69" s="52"/>
      <c r="AE69" s="52"/>
      <c r="AF69" s="52"/>
      <c r="AG69" s="52"/>
      <c r="AH69" s="52"/>
      <c r="AI69" s="52"/>
      <c r="AJ69" s="52"/>
      <c r="AK69" s="52"/>
      <c r="AL69" s="52"/>
      <c r="AM69" s="52"/>
      <c r="AN69" s="52"/>
      <c r="AO69" s="52"/>
      <c r="AP69" s="52"/>
      <c r="AQ69" s="52"/>
      <c r="AR69" s="52"/>
      <c r="AS69" s="52"/>
      <c r="AT69" s="52"/>
      <c r="AU69" s="52"/>
      <c r="AV69" s="52"/>
      <c r="AW69" s="52"/>
      <c r="AX69" s="52"/>
      <c r="AY69" s="52"/>
      <c r="AZ69" s="52"/>
      <c r="BA69" s="52"/>
      <c r="BB69" s="52"/>
      <c r="BC69" s="52"/>
      <c r="BD69" s="52"/>
      <c r="BE69" s="52"/>
      <c r="BF69" s="52"/>
      <c r="BG69" s="52"/>
      <c r="BH69" s="52"/>
      <c r="BI69" s="52"/>
      <c r="BJ69" s="52"/>
      <c r="BK69" s="52"/>
      <c r="BL69" s="52"/>
      <c r="BM69" s="52"/>
      <c r="BN69" s="52"/>
      <c r="BO69" s="52"/>
      <c r="BP69" s="52"/>
      <c r="BQ69" s="52"/>
      <c r="BR69" s="52"/>
      <c r="BS69" s="52"/>
      <c r="BT69" s="52"/>
      <c r="BU69" s="52"/>
      <c r="BV69" s="52"/>
      <c r="BW69" s="52"/>
      <c r="BX69" s="52"/>
      <c r="BY69" s="52"/>
      <c r="BZ69" s="52"/>
    </row>
    <row r="70" spans="1:78" s="3" customFormat="1" x14ac:dyDescent="0.25">
      <c r="A70" s="4"/>
      <c r="B70"/>
      <c r="C70" s="5"/>
      <c r="D70" s="5"/>
      <c r="E70" s="5"/>
      <c r="F70" s="5"/>
      <c r="G70" s="5"/>
      <c r="H70" s="105"/>
      <c r="I70" s="104"/>
      <c r="J70"/>
      <c r="K70" s="6">
        <f t="shared" si="30"/>
        <v>0</v>
      </c>
      <c r="L70" s="6">
        <f t="shared" si="31"/>
        <v>0</v>
      </c>
      <c r="M70" s="6">
        <f t="shared" si="32"/>
        <v>0</v>
      </c>
      <c r="N70" s="6">
        <f t="shared" si="33"/>
        <v>0</v>
      </c>
      <c r="O70" s="6">
        <f t="shared" si="34"/>
        <v>0</v>
      </c>
      <c r="Q70" s="52"/>
      <c r="R70" s="52"/>
      <c r="S70" s="52"/>
      <c r="T70" s="52"/>
      <c r="U70" s="52"/>
      <c r="V70" s="52"/>
      <c r="W70" s="52"/>
      <c r="X70" s="52"/>
      <c r="Y70" s="52"/>
      <c r="Z70" s="52"/>
      <c r="AA70" s="52"/>
      <c r="AB70" s="52"/>
      <c r="AC70" s="52"/>
      <c r="AD70" s="52"/>
      <c r="AE70" s="52"/>
      <c r="AF70" s="52"/>
      <c r="AG70" s="52"/>
      <c r="AH70" s="52"/>
      <c r="AI70" s="52"/>
      <c r="AJ70" s="52"/>
      <c r="AK70" s="52"/>
      <c r="AL70" s="52"/>
      <c r="AM70" s="52"/>
      <c r="AN70" s="52"/>
      <c r="AO70" s="52"/>
      <c r="AP70" s="52"/>
      <c r="AQ70" s="52"/>
      <c r="AR70" s="52"/>
      <c r="AS70" s="52"/>
      <c r="AT70" s="52"/>
      <c r="AU70" s="52"/>
      <c r="AV70" s="52"/>
      <c r="AW70" s="52"/>
      <c r="AX70" s="52"/>
      <c r="AY70" s="52"/>
      <c r="AZ70" s="52"/>
      <c r="BA70" s="52"/>
      <c r="BB70" s="52"/>
      <c r="BC70" s="52"/>
      <c r="BD70" s="52"/>
      <c r="BE70" s="52"/>
      <c r="BF70" s="52"/>
      <c r="BG70" s="52"/>
      <c r="BH70" s="52"/>
      <c r="BI70" s="52"/>
      <c r="BJ70" s="52"/>
      <c r="BK70" s="52"/>
      <c r="BL70" s="52"/>
      <c r="BM70" s="52"/>
      <c r="BN70" s="52"/>
      <c r="BO70" s="52"/>
      <c r="BP70" s="52"/>
      <c r="BQ70" s="52"/>
      <c r="BR70" s="52"/>
      <c r="BS70" s="52"/>
      <c r="BT70" s="52"/>
      <c r="BU70" s="52"/>
      <c r="BV70" s="52"/>
      <c r="BW70" s="52"/>
      <c r="BX70" s="52"/>
      <c r="BY70" s="52"/>
      <c r="BZ70" s="52"/>
    </row>
    <row r="71" spans="1:78" s="3" customFormat="1" x14ac:dyDescent="0.25">
      <c r="A71" s="4"/>
      <c r="B71"/>
      <c r="C71" s="5"/>
      <c r="D71" s="5"/>
      <c r="E71" s="5"/>
      <c r="F71" s="5"/>
      <c r="G71" s="5"/>
      <c r="H71" s="105"/>
      <c r="I71" s="104"/>
      <c r="J71"/>
      <c r="K71" s="6">
        <f t="shared" si="30"/>
        <v>0</v>
      </c>
      <c r="L71" s="6">
        <f t="shared" si="31"/>
        <v>0</v>
      </c>
      <c r="M71" s="6">
        <f t="shared" si="32"/>
        <v>0</v>
      </c>
      <c r="N71" s="6">
        <f t="shared" si="33"/>
        <v>0</v>
      </c>
      <c r="O71" s="6">
        <f t="shared" si="34"/>
        <v>0</v>
      </c>
      <c r="Q71" s="52"/>
      <c r="R71" s="52"/>
      <c r="S71" s="52"/>
      <c r="T71" s="52"/>
      <c r="U71" s="52"/>
      <c r="V71" s="52"/>
      <c r="W71" s="52"/>
      <c r="X71" s="52"/>
      <c r="Y71" s="52"/>
      <c r="Z71" s="52"/>
      <c r="AA71" s="52"/>
      <c r="AB71" s="52"/>
      <c r="AC71" s="52"/>
      <c r="AD71" s="52"/>
      <c r="AE71" s="52"/>
      <c r="AF71" s="52"/>
      <c r="AG71" s="52"/>
      <c r="AH71" s="52"/>
      <c r="AI71" s="52"/>
      <c r="AJ71" s="52"/>
      <c r="AK71" s="52"/>
      <c r="AL71" s="52"/>
      <c r="AM71" s="52"/>
      <c r="AN71" s="52"/>
      <c r="AO71" s="52"/>
      <c r="AP71" s="52"/>
      <c r="AQ71" s="52"/>
      <c r="AR71" s="52"/>
      <c r="AS71" s="52"/>
      <c r="AT71" s="52"/>
      <c r="AU71" s="52"/>
      <c r="AV71" s="52"/>
      <c r="AW71" s="52"/>
      <c r="AX71" s="52"/>
      <c r="AY71" s="52"/>
      <c r="AZ71" s="52"/>
      <c r="BA71" s="52"/>
      <c r="BB71" s="52"/>
      <c r="BC71" s="52"/>
      <c r="BD71" s="52"/>
      <c r="BE71" s="52"/>
      <c r="BF71" s="52"/>
      <c r="BG71" s="52"/>
      <c r="BH71" s="52"/>
      <c r="BI71" s="52"/>
      <c r="BJ71" s="52"/>
      <c r="BK71" s="52"/>
      <c r="BL71" s="52"/>
      <c r="BM71" s="52"/>
      <c r="BN71" s="52"/>
      <c r="BO71" s="52"/>
      <c r="BP71" s="52"/>
      <c r="BQ71" s="52"/>
      <c r="BR71" s="52"/>
      <c r="BS71" s="52"/>
      <c r="BT71" s="52"/>
      <c r="BU71" s="52"/>
      <c r="BV71" s="52"/>
      <c r="BW71" s="52"/>
      <c r="BX71" s="52"/>
      <c r="BY71" s="52"/>
      <c r="BZ71" s="52"/>
    </row>
    <row r="72" spans="1:78" s="3" customFormat="1" x14ac:dyDescent="0.25">
      <c r="A72" s="4"/>
      <c r="B72"/>
      <c r="C72" s="5"/>
      <c r="D72" s="5"/>
      <c r="E72" s="5"/>
      <c r="F72" s="5"/>
      <c r="G72" s="5"/>
      <c r="H72" s="105"/>
      <c r="I72" s="104"/>
      <c r="J72"/>
      <c r="K72" s="6">
        <f t="shared" si="30"/>
        <v>0</v>
      </c>
      <c r="L72" s="6">
        <f t="shared" si="31"/>
        <v>0</v>
      </c>
      <c r="M72" s="6">
        <f t="shared" si="32"/>
        <v>0</v>
      </c>
      <c r="N72" s="6">
        <f t="shared" si="33"/>
        <v>0</v>
      </c>
      <c r="O72" s="6">
        <f t="shared" si="34"/>
        <v>0</v>
      </c>
      <c r="Q72" s="52"/>
      <c r="R72" s="52"/>
      <c r="S72" s="52"/>
      <c r="T72" s="52"/>
      <c r="U72" s="52"/>
      <c r="V72" s="52"/>
      <c r="W72" s="52"/>
      <c r="X72" s="52"/>
      <c r="Y72" s="52"/>
      <c r="Z72" s="52"/>
      <c r="AA72" s="52"/>
      <c r="AB72" s="52"/>
      <c r="AC72" s="52"/>
      <c r="AD72" s="52"/>
      <c r="AE72" s="52"/>
      <c r="AF72" s="52"/>
      <c r="AG72" s="52"/>
      <c r="AH72" s="52"/>
      <c r="AI72" s="52"/>
      <c r="AJ72" s="52"/>
      <c r="AK72" s="52"/>
      <c r="AL72" s="52"/>
      <c r="AM72" s="52"/>
      <c r="AN72" s="52"/>
      <c r="AO72" s="52"/>
      <c r="AP72" s="52"/>
      <c r="AQ72" s="52"/>
      <c r="AR72" s="52"/>
      <c r="AS72" s="52"/>
      <c r="AT72" s="52"/>
      <c r="AU72" s="52"/>
      <c r="AV72" s="52"/>
      <c r="AW72" s="52"/>
      <c r="AX72" s="52"/>
      <c r="AY72" s="52"/>
      <c r="AZ72" s="52"/>
      <c r="BA72" s="52"/>
      <c r="BB72" s="52"/>
      <c r="BC72" s="52"/>
      <c r="BD72" s="52"/>
      <c r="BE72" s="52"/>
      <c r="BF72" s="52"/>
      <c r="BG72" s="52"/>
      <c r="BH72" s="52"/>
      <c r="BI72" s="52"/>
      <c r="BJ72" s="52"/>
      <c r="BK72" s="52"/>
      <c r="BL72" s="52"/>
      <c r="BM72" s="52"/>
      <c r="BN72" s="52"/>
      <c r="BO72" s="52"/>
      <c r="BP72" s="52"/>
      <c r="BQ72" s="52"/>
      <c r="BR72" s="52"/>
      <c r="BS72" s="52"/>
      <c r="BT72" s="52"/>
      <c r="BU72" s="52"/>
      <c r="BV72" s="52"/>
      <c r="BW72" s="52"/>
      <c r="BX72" s="52"/>
      <c r="BY72" s="52"/>
      <c r="BZ72" s="52"/>
    </row>
    <row r="73" spans="1:78" s="3" customFormat="1" x14ac:dyDescent="0.25">
      <c r="A73" s="4"/>
      <c r="B73"/>
      <c r="C73" s="5"/>
      <c r="D73" s="5"/>
      <c r="E73" s="5"/>
      <c r="F73" s="5"/>
      <c r="G73" s="5"/>
      <c r="H73" s="105"/>
      <c r="I73" s="104"/>
      <c r="J73"/>
      <c r="K73" s="6">
        <f t="shared" si="30"/>
        <v>0</v>
      </c>
      <c r="L73" s="6">
        <f t="shared" si="31"/>
        <v>0</v>
      </c>
      <c r="M73" s="6">
        <f t="shared" si="32"/>
        <v>0</v>
      </c>
      <c r="N73" s="6">
        <f t="shared" si="33"/>
        <v>0</v>
      </c>
      <c r="O73" s="6">
        <f t="shared" si="34"/>
        <v>0</v>
      </c>
      <c r="Q73" s="52"/>
      <c r="R73" s="52"/>
      <c r="S73" s="52"/>
      <c r="T73" s="52"/>
      <c r="U73" s="52"/>
      <c r="V73" s="52"/>
      <c r="W73" s="52"/>
      <c r="X73" s="52"/>
      <c r="Y73" s="52"/>
      <c r="Z73" s="52"/>
      <c r="AA73" s="52"/>
      <c r="AB73" s="52"/>
      <c r="AC73" s="52"/>
      <c r="AD73" s="52"/>
      <c r="AE73" s="52"/>
      <c r="AF73" s="52"/>
      <c r="AG73" s="52"/>
      <c r="AH73" s="52"/>
      <c r="AI73" s="52"/>
      <c r="AJ73" s="52"/>
      <c r="AK73" s="52"/>
      <c r="AL73" s="52"/>
      <c r="AM73" s="52"/>
      <c r="AN73" s="52"/>
      <c r="AO73" s="52"/>
      <c r="AP73" s="52"/>
      <c r="AQ73" s="52"/>
      <c r="AR73" s="52"/>
      <c r="AS73" s="52"/>
      <c r="AT73" s="52"/>
      <c r="AU73" s="52"/>
      <c r="AV73" s="52"/>
      <c r="AW73" s="52"/>
      <c r="AX73" s="52"/>
      <c r="AY73" s="52"/>
      <c r="AZ73" s="52"/>
      <c r="BA73" s="52"/>
      <c r="BB73" s="52"/>
      <c r="BC73" s="52"/>
      <c r="BD73" s="52"/>
      <c r="BE73" s="52"/>
      <c r="BF73" s="52"/>
      <c r="BG73" s="52"/>
      <c r="BH73" s="52"/>
      <c r="BI73" s="52"/>
      <c r="BJ73" s="52"/>
      <c r="BK73" s="52"/>
      <c r="BL73" s="52"/>
      <c r="BM73" s="52"/>
      <c r="BN73" s="52"/>
      <c r="BO73" s="52"/>
      <c r="BP73" s="52"/>
      <c r="BQ73" s="52"/>
      <c r="BR73" s="52"/>
      <c r="BS73" s="52"/>
      <c r="BT73" s="52"/>
      <c r="BU73" s="52"/>
      <c r="BV73" s="52"/>
      <c r="BW73" s="52"/>
      <c r="BX73" s="52"/>
      <c r="BY73" s="52"/>
      <c r="BZ73" s="52"/>
    </row>
    <row r="74" spans="1:78" s="3" customFormat="1" x14ac:dyDescent="0.25">
      <c r="A74" s="4"/>
      <c r="B74"/>
      <c r="C74" s="5"/>
      <c r="D74" s="5"/>
      <c r="E74" s="5"/>
      <c r="F74" s="5"/>
      <c r="G74" s="5"/>
      <c r="H74" s="105"/>
      <c r="I74" s="104"/>
      <c r="J74"/>
      <c r="K74" s="6">
        <f t="shared" si="30"/>
        <v>0</v>
      </c>
      <c r="L74" s="6">
        <f t="shared" si="31"/>
        <v>0</v>
      </c>
      <c r="M74" s="6">
        <f t="shared" si="32"/>
        <v>0</v>
      </c>
      <c r="N74" s="6">
        <f t="shared" si="33"/>
        <v>0</v>
      </c>
      <c r="O74" s="6">
        <f t="shared" si="34"/>
        <v>0</v>
      </c>
      <c r="Q74" s="52"/>
      <c r="R74" s="52"/>
      <c r="S74" s="52"/>
      <c r="T74" s="52"/>
      <c r="U74" s="52"/>
      <c r="V74" s="52"/>
      <c r="W74" s="52"/>
      <c r="X74" s="52"/>
      <c r="Y74" s="52"/>
      <c r="Z74" s="52"/>
      <c r="AA74" s="52"/>
      <c r="AB74" s="52"/>
      <c r="AC74" s="52"/>
      <c r="AD74" s="52"/>
      <c r="AE74" s="52"/>
      <c r="AF74" s="52"/>
      <c r="AG74" s="52"/>
      <c r="AH74" s="52"/>
      <c r="AI74" s="52"/>
      <c r="AJ74" s="52"/>
      <c r="AK74" s="52"/>
      <c r="AL74" s="52"/>
      <c r="AM74" s="52"/>
      <c r="AN74" s="52"/>
      <c r="AO74" s="52"/>
      <c r="AP74" s="52"/>
      <c r="AQ74" s="52"/>
      <c r="AR74" s="52"/>
      <c r="AS74" s="52"/>
      <c r="AT74" s="52"/>
      <c r="AU74" s="52"/>
      <c r="AV74" s="52"/>
      <c r="AW74" s="52"/>
      <c r="AX74" s="52"/>
      <c r="AY74" s="52"/>
      <c r="AZ74" s="52"/>
      <c r="BA74" s="52"/>
      <c r="BB74" s="52"/>
      <c r="BC74" s="52"/>
      <c r="BD74" s="52"/>
      <c r="BE74" s="52"/>
      <c r="BF74" s="52"/>
      <c r="BG74" s="52"/>
      <c r="BH74" s="52"/>
      <c r="BI74" s="52"/>
      <c r="BJ74" s="52"/>
      <c r="BK74" s="52"/>
      <c r="BL74" s="52"/>
      <c r="BM74" s="52"/>
      <c r="BN74" s="52"/>
      <c r="BO74" s="52"/>
      <c r="BP74" s="52"/>
      <c r="BQ74" s="52"/>
      <c r="BR74" s="52"/>
      <c r="BS74" s="52"/>
      <c r="BT74" s="52"/>
      <c r="BU74" s="52"/>
      <c r="BV74" s="52"/>
      <c r="BW74" s="52"/>
      <c r="BX74" s="52"/>
      <c r="BY74" s="52"/>
      <c r="BZ74" s="52"/>
    </row>
    <row r="75" spans="1:78" s="3" customFormat="1" x14ac:dyDescent="0.25">
      <c r="A75" s="4"/>
      <c r="B75"/>
      <c r="C75" s="5"/>
      <c r="D75" s="5"/>
      <c r="E75" s="5"/>
      <c r="F75" s="5"/>
      <c r="G75" s="5"/>
      <c r="H75" s="105"/>
      <c r="I75" s="104"/>
      <c r="J75"/>
      <c r="K75" s="6">
        <f t="shared" ref="K75:K97" si="35">IF(LEN(C75)&gt;=1,1,0)*$C$5</f>
        <v>0</v>
      </c>
      <c r="L75" s="6">
        <f t="shared" ref="L75:L97" si="36">IF(LEN(D75)&gt;=1,1,0)*$D$5</f>
        <v>0</v>
      </c>
      <c r="M75" s="6">
        <f t="shared" ref="M75:M97" si="37">IF(LEN(E75)&gt;=1,1,0)*$E$5</f>
        <v>0</v>
      </c>
      <c r="N75" s="6">
        <f t="shared" ref="N75:N97" si="38">IF(LEN(F75)&gt;=1,1,0)*$F$5</f>
        <v>0</v>
      </c>
      <c r="O75" s="6">
        <f t="shared" ref="O75:O97" si="39">IF(LEN(G75)&gt;=1,1,0)*$G$5</f>
        <v>0</v>
      </c>
      <c r="Q75" s="52"/>
      <c r="R75" s="52"/>
      <c r="S75" s="52"/>
      <c r="T75" s="52"/>
      <c r="U75" s="52"/>
      <c r="V75" s="52"/>
      <c r="W75" s="52"/>
      <c r="X75" s="52"/>
      <c r="Y75" s="52"/>
      <c r="Z75" s="52"/>
      <c r="AA75" s="52"/>
      <c r="AB75" s="52"/>
      <c r="AC75" s="52"/>
      <c r="AD75" s="52"/>
      <c r="AE75" s="52"/>
      <c r="AF75" s="52"/>
      <c r="AG75" s="52"/>
      <c r="AH75" s="52"/>
      <c r="AI75" s="52"/>
      <c r="AJ75" s="52"/>
      <c r="AK75" s="52"/>
      <c r="AL75" s="52"/>
      <c r="AM75" s="52"/>
      <c r="AN75" s="52"/>
      <c r="AO75" s="52"/>
      <c r="AP75" s="52"/>
      <c r="AQ75" s="52"/>
      <c r="AR75" s="52"/>
      <c r="AS75" s="52"/>
      <c r="AT75" s="52"/>
      <c r="AU75" s="52"/>
      <c r="AV75" s="52"/>
      <c r="AW75" s="52"/>
      <c r="AX75" s="52"/>
      <c r="AY75" s="52"/>
      <c r="AZ75" s="52"/>
      <c r="BA75" s="52"/>
      <c r="BB75" s="52"/>
      <c r="BC75" s="52"/>
      <c r="BD75" s="52"/>
      <c r="BE75" s="52"/>
      <c r="BF75" s="52"/>
      <c r="BG75" s="52"/>
      <c r="BH75" s="52"/>
      <c r="BI75" s="52"/>
      <c r="BJ75" s="52"/>
      <c r="BK75" s="52"/>
      <c r="BL75" s="52"/>
      <c r="BM75" s="52"/>
      <c r="BN75" s="52"/>
      <c r="BO75" s="52"/>
      <c r="BP75" s="52"/>
      <c r="BQ75" s="52"/>
      <c r="BR75" s="52"/>
      <c r="BS75" s="52"/>
      <c r="BT75" s="52"/>
      <c r="BU75" s="52"/>
      <c r="BV75" s="52"/>
      <c r="BW75" s="52"/>
      <c r="BX75" s="52"/>
      <c r="BY75" s="52"/>
      <c r="BZ75" s="52"/>
    </row>
    <row r="76" spans="1:78" s="3" customFormat="1" x14ac:dyDescent="0.25">
      <c r="A76" s="4"/>
      <c r="B76"/>
      <c r="C76" s="5"/>
      <c r="D76" s="5"/>
      <c r="E76" s="5"/>
      <c r="F76" s="5"/>
      <c r="G76" s="5"/>
      <c r="H76" s="105"/>
      <c r="I76" s="104"/>
      <c r="J76"/>
      <c r="K76" s="6">
        <f t="shared" si="35"/>
        <v>0</v>
      </c>
      <c r="L76" s="6">
        <f t="shared" si="36"/>
        <v>0</v>
      </c>
      <c r="M76" s="6">
        <f t="shared" si="37"/>
        <v>0</v>
      </c>
      <c r="N76" s="6">
        <f t="shared" si="38"/>
        <v>0</v>
      </c>
      <c r="O76" s="6">
        <f t="shared" si="39"/>
        <v>0</v>
      </c>
      <c r="Q76" s="52"/>
      <c r="R76" s="52"/>
      <c r="S76" s="52"/>
      <c r="T76" s="52"/>
      <c r="U76" s="52"/>
      <c r="V76" s="52"/>
      <c r="W76" s="52"/>
      <c r="X76" s="52"/>
      <c r="Y76" s="52"/>
      <c r="Z76" s="52"/>
      <c r="AA76" s="52"/>
      <c r="AB76" s="52"/>
      <c r="AC76" s="52"/>
      <c r="AD76" s="52"/>
      <c r="AE76" s="52"/>
      <c r="AF76" s="52"/>
      <c r="AG76" s="52"/>
      <c r="AH76" s="52"/>
      <c r="AI76" s="52"/>
      <c r="AJ76" s="52"/>
      <c r="AK76" s="52"/>
      <c r="AL76" s="52"/>
      <c r="AM76" s="52"/>
      <c r="AN76" s="52"/>
      <c r="AO76" s="52"/>
      <c r="AP76" s="52"/>
      <c r="AQ76" s="52"/>
      <c r="AR76" s="52"/>
      <c r="AS76" s="52"/>
      <c r="AT76" s="52"/>
      <c r="AU76" s="52"/>
      <c r="AV76" s="52"/>
      <c r="AW76" s="52"/>
      <c r="AX76" s="52"/>
      <c r="AY76" s="52"/>
      <c r="AZ76" s="52"/>
      <c r="BA76" s="52"/>
      <c r="BB76" s="52"/>
      <c r="BC76" s="52"/>
      <c r="BD76" s="52"/>
      <c r="BE76" s="52"/>
      <c r="BF76" s="52"/>
      <c r="BG76" s="52"/>
      <c r="BH76" s="52"/>
      <c r="BI76" s="52"/>
      <c r="BJ76" s="52"/>
      <c r="BK76" s="52"/>
      <c r="BL76" s="52"/>
      <c r="BM76" s="52"/>
      <c r="BN76" s="52"/>
      <c r="BO76" s="52"/>
      <c r="BP76" s="52"/>
      <c r="BQ76" s="52"/>
      <c r="BR76" s="52"/>
      <c r="BS76" s="52"/>
      <c r="BT76" s="52"/>
      <c r="BU76" s="52"/>
      <c r="BV76" s="52"/>
      <c r="BW76" s="52"/>
      <c r="BX76" s="52"/>
      <c r="BY76" s="52"/>
      <c r="BZ76" s="52"/>
    </row>
    <row r="77" spans="1:78" s="3" customFormat="1" x14ac:dyDescent="0.25">
      <c r="A77" s="4"/>
      <c r="B77"/>
      <c r="C77" s="5"/>
      <c r="D77" s="5"/>
      <c r="E77" s="5"/>
      <c r="F77" s="5"/>
      <c r="G77" s="5"/>
      <c r="H77" s="105"/>
      <c r="I77" s="104"/>
      <c r="J77"/>
      <c r="K77" s="6">
        <f t="shared" si="35"/>
        <v>0</v>
      </c>
      <c r="L77" s="6">
        <f t="shared" si="36"/>
        <v>0</v>
      </c>
      <c r="M77" s="6">
        <f t="shared" si="37"/>
        <v>0</v>
      </c>
      <c r="N77" s="6">
        <f t="shared" si="38"/>
        <v>0</v>
      </c>
      <c r="O77" s="6">
        <f t="shared" si="39"/>
        <v>0</v>
      </c>
      <c r="Q77" s="52"/>
      <c r="R77" s="52"/>
      <c r="S77" s="52"/>
      <c r="T77" s="52"/>
      <c r="U77" s="52"/>
      <c r="V77" s="52"/>
      <c r="W77" s="52"/>
      <c r="X77" s="52"/>
      <c r="Y77" s="52"/>
      <c r="Z77" s="52"/>
      <c r="AA77" s="52"/>
      <c r="AB77" s="52"/>
      <c r="AC77" s="52"/>
      <c r="AD77" s="52"/>
      <c r="AE77" s="52"/>
      <c r="AF77" s="52"/>
      <c r="AG77" s="52"/>
      <c r="AH77" s="52"/>
      <c r="AI77" s="52"/>
      <c r="AJ77" s="52"/>
      <c r="AK77" s="52"/>
      <c r="AL77" s="52"/>
      <c r="AM77" s="52"/>
      <c r="AN77" s="52"/>
      <c r="AO77" s="52"/>
      <c r="AP77" s="52"/>
      <c r="AQ77" s="52"/>
      <c r="AR77" s="52"/>
      <c r="AS77" s="52"/>
      <c r="AT77" s="52"/>
      <c r="AU77" s="52"/>
      <c r="AV77" s="52"/>
      <c r="AW77" s="52"/>
      <c r="AX77" s="52"/>
      <c r="AY77" s="52"/>
      <c r="AZ77" s="52"/>
      <c r="BA77" s="52"/>
      <c r="BB77" s="52"/>
      <c r="BC77" s="52"/>
      <c r="BD77" s="52"/>
      <c r="BE77" s="52"/>
      <c r="BF77" s="52"/>
      <c r="BG77" s="52"/>
      <c r="BH77" s="52"/>
      <c r="BI77" s="52"/>
      <c r="BJ77" s="52"/>
      <c r="BK77" s="52"/>
      <c r="BL77" s="52"/>
      <c r="BM77" s="52"/>
      <c r="BN77" s="52"/>
      <c r="BO77" s="52"/>
      <c r="BP77" s="52"/>
      <c r="BQ77" s="52"/>
      <c r="BR77" s="52"/>
      <c r="BS77" s="52"/>
      <c r="BT77" s="52"/>
      <c r="BU77" s="52"/>
      <c r="BV77" s="52"/>
      <c r="BW77" s="52"/>
      <c r="BX77" s="52"/>
      <c r="BY77" s="52"/>
      <c r="BZ77" s="52"/>
    </row>
    <row r="78" spans="1:78" s="3" customFormat="1" x14ac:dyDescent="0.25">
      <c r="A78" s="4"/>
      <c r="B78"/>
      <c r="C78" s="5"/>
      <c r="D78" s="5"/>
      <c r="E78" s="5"/>
      <c r="F78" s="5"/>
      <c r="G78" s="5"/>
      <c r="H78" s="105"/>
      <c r="I78" s="104"/>
      <c r="J78"/>
      <c r="K78" s="6">
        <f t="shared" si="35"/>
        <v>0</v>
      </c>
      <c r="L78" s="6">
        <f t="shared" si="36"/>
        <v>0</v>
      </c>
      <c r="M78" s="6">
        <f t="shared" si="37"/>
        <v>0</v>
      </c>
      <c r="N78" s="6">
        <f t="shared" si="38"/>
        <v>0</v>
      </c>
      <c r="O78" s="6">
        <f t="shared" si="39"/>
        <v>0</v>
      </c>
      <c r="Q78" s="52"/>
      <c r="R78" s="52"/>
      <c r="S78" s="52"/>
      <c r="T78" s="52"/>
      <c r="U78" s="52"/>
      <c r="V78" s="52"/>
      <c r="W78" s="52"/>
      <c r="X78" s="52"/>
      <c r="Y78" s="52"/>
      <c r="Z78" s="52"/>
      <c r="AA78" s="52"/>
      <c r="AB78" s="52"/>
      <c r="AC78" s="52"/>
      <c r="AD78" s="52"/>
      <c r="AE78" s="52"/>
      <c r="AF78" s="52"/>
      <c r="AG78" s="52"/>
      <c r="AH78" s="52"/>
      <c r="AI78" s="52"/>
      <c r="AJ78" s="52"/>
      <c r="AK78" s="52"/>
      <c r="AL78" s="52"/>
      <c r="AM78" s="52"/>
      <c r="AN78" s="52"/>
      <c r="AO78" s="52"/>
      <c r="AP78" s="52"/>
      <c r="AQ78" s="52"/>
      <c r="AR78" s="52"/>
      <c r="AS78" s="52"/>
      <c r="AT78" s="52"/>
      <c r="AU78" s="52"/>
      <c r="AV78" s="52"/>
      <c r="AW78" s="52"/>
      <c r="AX78" s="52"/>
      <c r="AY78" s="52"/>
      <c r="AZ78" s="52"/>
      <c r="BA78" s="52"/>
      <c r="BB78" s="52"/>
      <c r="BC78" s="52"/>
      <c r="BD78" s="52"/>
      <c r="BE78" s="52"/>
      <c r="BF78" s="52"/>
      <c r="BG78" s="52"/>
      <c r="BH78" s="52"/>
      <c r="BI78" s="52"/>
      <c r="BJ78" s="52"/>
      <c r="BK78" s="52"/>
      <c r="BL78" s="52"/>
      <c r="BM78" s="52"/>
      <c r="BN78" s="52"/>
      <c r="BO78" s="52"/>
      <c r="BP78" s="52"/>
      <c r="BQ78" s="52"/>
      <c r="BR78" s="52"/>
      <c r="BS78" s="52"/>
      <c r="BT78" s="52"/>
      <c r="BU78" s="52"/>
      <c r="BV78" s="52"/>
      <c r="BW78" s="52"/>
      <c r="BX78" s="52"/>
      <c r="BY78" s="52"/>
      <c r="BZ78" s="52"/>
    </row>
    <row r="79" spans="1:78" s="3" customFormat="1" x14ac:dyDescent="0.25">
      <c r="A79" s="4"/>
      <c r="B79"/>
      <c r="C79" s="5"/>
      <c r="D79" s="5"/>
      <c r="E79" s="5"/>
      <c r="F79" s="5"/>
      <c r="G79" s="5"/>
      <c r="H79" s="105"/>
      <c r="I79" s="104"/>
      <c r="J79"/>
      <c r="K79" s="6">
        <f t="shared" si="35"/>
        <v>0</v>
      </c>
      <c r="L79" s="6">
        <f t="shared" si="36"/>
        <v>0</v>
      </c>
      <c r="M79" s="6">
        <f t="shared" si="37"/>
        <v>0</v>
      </c>
      <c r="N79" s="6">
        <f t="shared" si="38"/>
        <v>0</v>
      </c>
      <c r="O79" s="6">
        <f t="shared" si="39"/>
        <v>0</v>
      </c>
      <c r="Q79" s="52"/>
      <c r="R79" s="52"/>
      <c r="S79" s="52"/>
      <c r="T79" s="52"/>
      <c r="U79" s="52"/>
      <c r="V79" s="52"/>
      <c r="W79" s="52"/>
      <c r="X79" s="52"/>
      <c r="Y79" s="52"/>
      <c r="Z79" s="52"/>
      <c r="AA79" s="52"/>
      <c r="AB79" s="52"/>
      <c r="AC79" s="52"/>
      <c r="AD79" s="52"/>
      <c r="AE79" s="52"/>
      <c r="AF79" s="52"/>
      <c r="AG79" s="52"/>
      <c r="AH79" s="52"/>
      <c r="AI79" s="52"/>
      <c r="AJ79" s="52"/>
      <c r="AK79" s="52"/>
      <c r="AL79" s="52"/>
      <c r="AM79" s="52"/>
      <c r="AN79" s="52"/>
      <c r="AO79" s="52"/>
      <c r="AP79" s="52"/>
      <c r="AQ79" s="52"/>
      <c r="AR79" s="52"/>
      <c r="AS79" s="52"/>
      <c r="AT79" s="52"/>
      <c r="AU79" s="52"/>
      <c r="AV79" s="52"/>
      <c r="AW79" s="52"/>
      <c r="AX79" s="52"/>
      <c r="AY79" s="52"/>
      <c r="AZ79" s="52"/>
      <c r="BA79" s="52"/>
      <c r="BB79" s="52"/>
      <c r="BC79" s="52"/>
      <c r="BD79" s="52"/>
      <c r="BE79" s="52"/>
      <c r="BF79" s="52"/>
      <c r="BG79" s="52"/>
      <c r="BH79" s="52"/>
      <c r="BI79" s="52"/>
      <c r="BJ79" s="52"/>
      <c r="BK79" s="52"/>
      <c r="BL79" s="52"/>
      <c r="BM79" s="52"/>
      <c r="BN79" s="52"/>
      <c r="BO79" s="52"/>
      <c r="BP79" s="52"/>
      <c r="BQ79" s="52"/>
      <c r="BR79" s="52"/>
      <c r="BS79" s="52"/>
      <c r="BT79" s="52"/>
      <c r="BU79" s="52"/>
      <c r="BV79" s="52"/>
      <c r="BW79" s="52"/>
      <c r="BX79" s="52"/>
      <c r="BY79" s="52"/>
      <c r="BZ79" s="52"/>
    </row>
    <row r="80" spans="1:78" s="3" customFormat="1" x14ac:dyDescent="0.25">
      <c r="A80" s="4"/>
      <c r="B80"/>
      <c r="C80" s="5"/>
      <c r="D80" s="5"/>
      <c r="E80" s="5"/>
      <c r="F80" s="5"/>
      <c r="G80" s="5"/>
      <c r="H80" s="105"/>
      <c r="I80" s="104"/>
      <c r="J80"/>
      <c r="K80" s="6">
        <f t="shared" si="35"/>
        <v>0</v>
      </c>
      <c r="L80" s="6">
        <f t="shared" si="36"/>
        <v>0</v>
      </c>
      <c r="M80" s="6">
        <f t="shared" si="37"/>
        <v>0</v>
      </c>
      <c r="N80" s="6">
        <f t="shared" si="38"/>
        <v>0</v>
      </c>
      <c r="O80" s="6">
        <f t="shared" si="39"/>
        <v>0</v>
      </c>
      <c r="Q80" s="52"/>
      <c r="R80" s="52"/>
      <c r="S80" s="52"/>
      <c r="T80" s="52"/>
      <c r="U80" s="52"/>
      <c r="V80" s="52"/>
      <c r="W80" s="52"/>
      <c r="X80" s="52"/>
      <c r="Y80" s="52"/>
      <c r="Z80" s="52"/>
      <c r="AA80" s="52"/>
      <c r="AB80" s="52"/>
      <c r="AC80" s="52"/>
      <c r="AD80" s="52"/>
      <c r="AE80" s="52"/>
      <c r="AF80" s="52"/>
      <c r="AG80" s="52"/>
      <c r="AH80" s="52"/>
      <c r="AI80" s="52"/>
      <c r="AJ80" s="52"/>
      <c r="AK80" s="52"/>
      <c r="AL80" s="52"/>
      <c r="AM80" s="52"/>
      <c r="AN80" s="52"/>
      <c r="AO80" s="52"/>
      <c r="AP80" s="52"/>
      <c r="AQ80" s="52"/>
      <c r="AR80" s="52"/>
      <c r="AS80" s="52"/>
      <c r="AT80" s="52"/>
      <c r="AU80" s="52"/>
      <c r="AV80" s="52"/>
      <c r="AW80" s="52"/>
      <c r="AX80" s="52"/>
      <c r="AY80" s="52"/>
      <c r="AZ80" s="52"/>
      <c r="BA80" s="52"/>
      <c r="BB80" s="52"/>
      <c r="BC80" s="52"/>
      <c r="BD80" s="52"/>
      <c r="BE80" s="52"/>
      <c r="BF80" s="52"/>
      <c r="BG80" s="52"/>
      <c r="BH80" s="52"/>
      <c r="BI80" s="52"/>
      <c r="BJ80" s="52"/>
      <c r="BK80" s="52"/>
      <c r="BL80" s="52"/>
      <c r="BM80" s="52"/>
      <c r="BN80" s="52"/>
      <c r="BO80" s="52"/>
      <c r="BP80" s="52"/>
      <c r="BQ80" s="52"/>
      <c r="BR80" s="52"/>
      <c r="BS80" s="52"/>
      <c r="BT80" s="52"/>
      <c r="BU80" s="52"/>
      <c r="BV80" s="52"/>
      <c r="BW80" s="52"/>
      <c r="BX80" s="52"/>
      <c r="BY80" s="52"/>
      <c r="BZ80" s="52"/>
    </row>
    <row r="81" spans="1:78" s="3" customFormat="1" x14ac:dyDescent="0.25">
      <c r="A81" s="4"/>
      <c r="B81"/>
      <c r="C81" s="5"/>
      <c r="D81" s="5"/>
      <c r="E81" s="5"/>
      <c r="F81" s="5"/>
      <c r="G81" s="5"/>
      <c r="H81" s="105"/>
      <c r="I81" s="104"/>
      <c r="J81"/>
      <c r="K81" s="6">
        <f t="shared" si="35"/>
        <v>0</v>
      </c>
      <c r="L81" s="6">
        <f t="shared" si="36"/>
        <v>0</v>
      </c>
      <c r="M81" s="6">
        <f t="shared" si="37"/>
        <v>0</v>
      </c>
      <c r="N81" s="6">
        <f t="shared" si="38"/>
        <v>0</v>
      </c>
      <c r="O81" s="6">
        <f t="shared" si="39"/>
        <v>0</v>
      </c>
      <c r="Q81" s="52"/>
      <c r="R81" s="52"/>
      <c r="S81" s="52"/>
      <c r="T81" s="52"/>
      <c r="U81" s="52"/>
      <c r="V81" s="52"/>
      <c r="W81" s="52"/>
      <c r="X81" s="52"/>
      <c r="Y81" s="52"/>
      <c r="Z81" s="52"/>
      <c r="AA81" s="52"/>
      <c r="AB81" s="52"/>
      <c r="AC81" s="52"/>
      <c r="AD81" s="52"/>
      <c r="AE81" s="52"/>
      <c r="AF81" s="52"/>
      <c r="AG81" s="52"/>
      <c r="AH81" s="52"/>
      <c r="AI81" s="52"/>
      <c r="AJ81" s="52"/>
      <c r="AK81" s="52"/>
      <c r="AL81" s="52"/>
      <c r="AM81" s="52"/>
      <c r="AN81" s="52"/>
      <c r="AO81" s="52"/>
      <c r="AP81" s="52"/>
      <c r="AQ81" s="52"/>
      <c r="AR81" s="52"/>
      <c r="AS81" s="52"/>
      <c r="AT81" s="52"/>
      <c r="AU81" s="52"/>
      <c r="AV81" s="52"/>
      <c r="AW81" s="52"/>
      <c r="AX81" s="52"/>
      <c r="AY81" s="52"/>
      <c r="AZ81" s="52"/>
      <c r="BA81" s="52"/>
      <c r="BB81" s="52"/>
      <c r="BC81" s="52"/>
      <c r="BD81" s="52"/>
      <c r="BE81" s="52"/>
      <c r="BF81" s="52"/>
      <c r="BG81" s="52"/>
      <c r="BH81" s="52"/>
      <c r="BI81" s="52"/>
      <c r="BJ81" s="52"/>
      <c r="BK81" s="52"/>
      <c r="BL81" s="52"/>
      <c r="BM81" s="52"/>
      <c r="BN81" s="52"/>
      <c r="BO81" s="52"/>
      <c r="BP81" s="52"/>
      <c r="BQ81" s="52"/>
      <c r="BR81" s="52"/>
      <c r="BS81" s="52"/>
      <c r="BT81" s="52"/>
      <c r="BU81" s="52"/>
      <c r="BV81" s="52"/>
      <c r="BW81" s="52"/>
      <c r="BX81" s="52"/>
      <c r="BY81" s="52"/>
      <c r="BZ81" s="52"/>
    </row>
    <row r="82" spans="1:78" s="3" customFormat="1" x14ac:dyDescent="0.25">
      <c r="A82" s="4"/>
      <c r="B82"/>
      <c r="C82" s="5"/>
      <c r="D82" s="5"/>
      <c r="E82" s="5"/>
      <c r="F82" s="5"/>
      <c r="G82" s="5"/>
      <c r="H82" s="105"/>
      <c r="I82" s="104"/>
      <c r="J82"/>
      <c r="K82" s="6">
        <f t="shared" si="35"/>
        <v>0</v>
      </c>
      <c r="L82" s="6">
        <f t="shared" si="36"/>
        <v>0</v>
      </c>
      <c r="M82" s="6">
        <f t="shared" si="37"/>
        <v>0</v>
      </c>
      <c r="N82" s="6">
        <f t="shared" si="38"/>
        <v>0</v>
      </c>
      <c r="O82" s="6">
        <f t="shared" si="39"/>
        <v>0</v>
      </c>
      <c r="Q82" s="52"/>
      <c r="R82" s="52"/>
      <c r="S82" s="52"/>
      <c r="T82" s="52"/>
      <c r="U82" s="52"/>
      <c r="V82" s="52"/>
      <c r="W82" s="52"/>
      <c r="X82" s="52"/>
      <c r="Y82" s="52"/>
      <c r="Z82" s="52"/>
      <c r="AA82" s="52"/>
      <c r="AB82" s="52"/>
      <c r="AC82" s="52"/>
      <c r="AD82" s="52"/>
      <c r="AE82" s="52"/>
      <c r="AF82" s="52"/>
      <c r="AG82" s="52"/>
      <c r="AH82" s="52"/>
      <c r="AI82" s="52"/>
      <c r="AJ82" s="52"/>
      <c r="AK82" s="52"/>
      <c r="AL82" s="52"/>
      <c r="AM82" s="52"/>
      <c r="AN82" s="52"/>
      <c r="AO82" s="52"/>
      <c r="AP82" s="52"/>
      <c r="AQ82" s="52"/>
      <c r="AR82" s="52"/>
      <c r="AS82" s="52"/>
      <c r="AT82" s="52"/>
      <c r="AU82" s="52"/>
      <c r="AV82" s="52"/>
      <c r="AW82" s="52"/>
      <c r="AX82" s="52"/>
      <c r="AY82" s="52"/>
      <c r="AZ82" s="52"/>
      <c r="BA82" s="52"/>
      <c r="BB82" s="52"/>
      <c r="BC82" s="52"/>
      <c r="BD82" s="52"/>
      <c r="BE82" s="52"/>
      <c r="BF82" s="52"/>
      <c r="BG82" s="52"/>
      <c r="BH82" s="52"/>
      <c r="BI82" s="52"/>
      <c r="BJ82" s="52"/>
      <c r="BK82" s="52"/>
      <c r="BL82" s="52"/>
      <c r="BM82" s="52"/>
      <c r="BN82" s="52"/>
      <c r="BO82" s="52"/>
      <c r="BP82" s="52"/>
      <c r="BQ82" s="52"/>
      <c r="BR82" s="52"/>
      <c r="BS82" s="52"/>
      <c r="BT82" s="52"/>
      <c r="BU82" s="52"/>
      <c r="BV82" s="52"/>
      <c r="BW82" s="52"/>
      <c r="BX82" s="52"/>
      <c r="BY82" s="52"/>
      <c r="BZ82" s="52"/>
    </row>
    <row r="83" spans="1:78" s="3" customFormat="1" x14ac:dyDescent="0.25">
      <c r="A83" s="4"/>
      <c r="B83"/>
      <c r="C83" s="5"/>
      <c r="D83" s="5"/>
      <c r="E83" s="5"/>
      <c r="F83" s="5"/>
      <c r="G83" s="5"/>
      <c r="H83" s="105"/>
      <c r="I83" s="104"/>
      <c r="J83"/>
      <c r="K83" s="6">
        <f t="shared" si="35"/>
        <v>0</v>
      </c>
      <c r="L83" s="6">
        <f t="shared" si="36"/>
        <v>0</v>
      </c>
      <c r="M83" s="6">
        <f t="shared" si="37"/>
        <v>0</v>
      </c>
      <c r="N83" s="6">
        <f t="shared" si="38"/>
        <v>0</v>
      </c>
      <c r="O83" s="6">
        <f t="shared" si="39"/>
        <v>0</v>
      </c>
      <c r="Q83" s="52"/>
      <c r="R83" s="52"/>
      <c r="S83" s="52"/>
      <c r="T83" s="52"/>
      <c r="U83" s="52"/>
      <c r="V83" s="52"/>
      <c r="W83" s="52"/>
      <c r="X83" s="52"/>
      <c r="Y83" s="52"/>
      <c r="Z83" s="52"/>
      <c r="AA83" s="52"/>
      <c r="AB83" s="52"/>
      <c r="AC83" s="52"/>
      <c r="AD83" s="52"/>
      <c r="AE83" s="52"/>
      <c r="AF83" s="52"/>
      <c r="AG83" s="52"/>
      <c r="AH83" s="52"/>
      <c r="AI83" s="52"/>
      <c r="AJ83" s="52"/>
      <c r="AK83" s="52"/>
      <c r="AL83" s="52"/>
      <c r="AM83" s="52"/>
      <c r="AN83" s="52"/>
      <c r="AO83" s="52"/>
      <c r="AP83" s="52"/>
      <c r="AQ83" s="52"/>
      <c r="AR83" s="52"/>
      <c r="AS83" s="52"/>
      <c r="AT83" s="52"/>
      <c r="AU83" s="52"/>
      <c r="AV83" s="52"/>
      <c r="AW83" s="52"/>
      <c r="AX83" s="52"/>
      <c r="AY83" s="52"/>
      <c r="AZ83" s="52"/>
      <c r="BA83" s="52"/>
      <c r="BB83" s="52"/>
      <c r="BC83" s="52"/>
      <c r="BD83" s="52"/>
      <c r="BE83" s="52"/>
      <c r="BF83" s="52"/>
      <c r="BG83" s="52"/>
      <c r="BH83" s="52"/>
      <c r="BI83" s="52"/>
      <c r="BJ83" s="52"/>
      <c r="BK83" s="52"/>
      <c r="BL83" s="52"/>
      <c r="BM83" s="52"/>
      <c r="BN83" s="52"/>
      <c r="BO83" s="52"/>
      <c r="BP83" s="52"/>
      <c r="BQ83" s="52"/>
      <c r="BR83" s="52"/>
      <c r="BS83" s="52"/>
      <c r="BT83" s="52"/>
      <c r="BU83" s="52"/>
      <c r="BV83" s="52"/>
      <c r="BW83" s="52"/>
      <c r="BX83" s="52"/>
      <c r="BY83" s="52"/>
      <c r="BZ83" s="52"/>
    </row>
    <row r="84" spans="1:78" s="3" customFormat="1" x14ac:dyDescent="0.25">
      <c r="A84" s="4"/>
      <c r="B84"/>
      <c r="C84" s="5"/>
      <c r="D84" s="5"/>
      <c r="E84" s="5"/>
      <c r="F84" s="5"/>
      <c r="G84" s="5"/>
      <c r="H84" s="105"/>
      <c r="I84" s="104"/>
      <c r="J84"/>
      <c r="K84" s="6">
        <f t="shared" si="35"/>
        <v>0</v>
      </c>
      <c r="L84" s="6">
        <f t="shared" si="36"/>
        <v>0</v>
      </c>
      <c r="M84" s="6">
        <f t="shared" si="37"/>
        <v>0</v>
      </c>
      <c r="N84" s="6">
        <f t="shared" si="38"/>
        <v>0</v>
      </c>
      <c r="O84" s="6">
        <f t="shared" si="39"/>
        <v>0</v>
      </c>
      <c r="Q84" s="52"/>
      <c r="R84" s="52"/>
      <c r="S84" s="52"/>
      <c r="T84" s="52"/>
      <c r="U84" s="52"/>
      <c r="V84" s="52"/>
      <c r="W84" s="52"/>
      <c r="X84" s="52"/>
      <c r="Y84" s="52"/>
      <c r="Z84" s="52"/>
      <c r="AA84" s="52"/>
      <c r="AB84" s="52"/>
      <c r="AC84" s="52"/>
      <c r="AD84" s="52"/>
      <c r="AE84" s="52"/>
      <c r="AF84" s="52"/>
      <c r="AG84" s="52"/>
      <c r="AH84" s="52"/>
      <c r="AI84" s="52"/>
      <c r="AJ84" s="52"/>
      <c r="AK84" s="52"/>
      <c r="AL84" s="52"/>
      <c r="AM84" s="52"/>
      <c r="AN84" s="52"/>
      <c r="AO84" s="52"/>
      <c r="AP84" s="52"/>
      <c r="AQ84" s="52"/>
      <c r="AR84" s="52"/>
      <c r="AS84" s="52"/>
      <c r="AT84" s="52"/>
      <c r="AU84" s="52"/>
      <c r="AV84" s="52"/>
      <c r="AW84" s="52"/>
      <c r="AX84" s="52"/>
      <c r="AY84" s="52"/>
      <c r="AZ84" s="52"/>
      <c r="BA84" s="52"/>
      <c r="BB84" s="52"/>
      <c r="BC84" s="52"/>
      <c r="BD84" s="52"/>
      <c r="BE84" s="52"/>
      <c r="BF84" s="52"/>
      <c r="BG84" s="52"/>
      <c r="BH84" s="52"/>
      <c r="BI84" s="52"/>
      <c r="BJ84" s="52"/>
      <c r="BK84" s="52"/>
      <c r="BL84" s="52"/>
      <c r="BM84" s="52"/>
      <c r="BN84" s="52"/>
      <c r="BO84" s="52"/>
      <c r="BP84" s="52"/>
      <c r="BQ84" s="52"/>
      <c r="BR84" s="52"/>
      <c r="BS84" s="52"/>
      <c r="BT84" s="52"/>
      <c r="BU84" s="52"/>
      <c r="BV84" s="52"/>
      <c r="BW84" s="52"/>
      <c r="BX84" s="52"/>
      <c r="BY84" s="52"/>
      <c r="BZ84" s="52"/>
    </row>
    <row r="85" spans="1:78" s="3" customFormat="1" x14ac:dyDescent="0.25">
      <c r="A85" s="4"/>
      <c r="B85"/>
      <c r="C85" s="5"/>
      <c r="D85" s="5"/>
      <c r="E85" s="5"/>
      <c r="F85" s="5"/>
      <c r="G85" s="5"/>
      <c r="H85" s="105"/>
      <c r="I85" s="104"/>
      <c r="J85"/>
      <c r="K85" s="6">
        <f t="shared" si="35"/>
        <v>0</v>
      </c>
      <c r="L85" s="6">
        <f t="shared" si="36"/>
        <v>0</v>
      </c>
      <c r="M85" s="6">
        <f t="shared" si="37"/>
        <v>0</v>
      </c>
      <c r="N85" s="6">
        <f t="shared" si="38"/>
        <v>0</v>
      </c>
      <c r="O85" s="6">
        <f t="shared" si="39"/>
        <v>0</v>
      </c>
      <c r="Q85" s="52"/>
      <c r="R85" s="52"/>
      <c r="S85" s="52"/>
      <c r="T85" s="52"/>
      <c r="U85" s="52"/>
      <c r="V85" s="52"/>
      <c r="W85" s="52"/>
      <c r="X85" s="52"/>
      <c r="Y85" s="52"/>
      <c r="Z85" s="52"/>
      <c r="AA85" s="52"/>
      <c r="AB85" s="52"/>
      <c r="AC85" s="52"/>
      <c r="AD85" s="52"/>
      <c r="AE85" s="52"/>
      <c r="AF85" s="52"/>
      <c r="AG85" s="52"/>
      <c r="AH85" s="52"/>
      <c r="AI85" s="52"/>
      <c r="AJ85" s="52"/>
      <c r="AK85" s="52"/>
      <c r="AL85" s="52"/>
      <c r="AM85" s="52"/>
      <c r="AN85" s="52"/>
      <c r="AO85" s="52"/>
      <c r="AP85" s="52"/>
      <c r="AQ85" s="52"/>
      <c r="AR85" s="52"/>
      <c r="AS85" s="52"/>
      <c r="AT85" s="52"/>
      <c r="AU85" s="52"/>
      <c r="AV85" s="52"/>
      <c r="AW85" s="52"/>
      <c r="AX85" s="52"/>
      <c r="AY85" s="52"/>
      <c r="AZ85" s="52"/>
      <c r="BA85" s="52"/>
      <c r="BB85" s="52"/>
      <c r="BC85" s="52"/>
      <c r="BD85" s="52"/>
      <c r="BE85" s="52"/>
      <c r="BF85" s="52"/>
      <c r="BG85" s="52"/>
      <c r="BH85" s="52"/>
      <c r="BI85" s="52"/>
      <c r="BJ85" s="52"/>
      <c r="BK85" s="52"/>
      <c r="BL85" s="52"/>
      <c r="BM85" s="52"/>
      <c r="BN85" s="52"/>
      <c r="BO85" s="52"/>
      <c r="BP85" s="52"/>
      <c r="BQ85" s="52"/>
      <c r="BR85" s="52"/>
      <c r="BS85" s="52"/>
      <c r="BT85" s="52"/>
      <c r="BU85" s="52"/>
      <c r="BV85" s="52"/>
      <c r="BW85" s="52"/>
      <c r="BX85" s="52"/>
      <c r="BY85" s="52"/>
      <c r="BZ85" s="52"/>
    </row>
    <row r="86" spans="1:78" s="3" customFormat="1" x14ac:dyDescent="0.25">
      <c r="A86" s="4"/>
      <c r="B86"/>
      <c r="C86" s="5"/>
      <c r="D86" s="5"/>
      <c r="E86" s="5"/>
      <c r="F86" s="5"/>
      <c r="G86" s="5"/>
      <c r="H86" s="105"/>
      <c r="I86" s="104"/>
      <c r="J86"/>
      <c r="K86" s="6">
        <f t="shared" si="35"/>
        <v>0</v>
      </c>
      <c r="L86" s="6">
        <f t="shared" si="36"/>
        <v>0</v>
      </c>
      <c r="M86" s="6">
        <f t="shared" si="37"/>
        <v>0</v>
      </c>
      <c r="N86" s="6">
        <f t="shared" si="38"/>
        <v>0</v>
      </c>
      <c r="O86" s="6">
        <f t="shared" si="39"/>
        <v>0</v>
      </c>
      <c r="Q86" s="52"/>
      <c r="R86" s="52"/>
      <c r="S86" s="52"/>
      <c r="T86" s="52"/>
      <c r="U86" s="52"/>
      <c r="V86" s="52"/>
      <c r="W86" s="52"/>
      <c r="X86" s="52"/>
      <c r="Y86" s="52"/>
      <c r="Z86" s="52"/>
      <c r="AA86" s="52"/>
      <c r="AB86" s="52"/>
      <c r="AC86" s="52"/>
      <c r="AD86" s="52"/>
      <c r="AE86" s="52"/>
      <c r="AF86" s="52"/>
      <c r="AG86" s="52"/>
      <c r="AH86" s="52"/>
      <c r="AI86" s="52"/>
      <c r="AJ86" s="52"/>
      <c r="AK86" s="52"/>
      <c r="AL86" s="52"/>
      <c r="AM86" s="52"/>
      <c r="AN86" s="52"/>
      <c r="AO86" s="52"/>
      <c r="AP86" s="52"/>
      <c r="AQ86" s="52"/>
      <c r="AR86" s="52"/>
      <c r="AS86" s="52"/>
      <c r="AT86" s="52"/>
      <c r="AU86" s="52"/>
      <c r="AV86" s="52"/>
      <c r="AW86" s="52"/>
      <c r="AX86" s="52"/>
      <c r="AY86" s="52"/>
      <c r="AZ86" s="52"/>
      <c r="BA86" s="52"/>
      <c r="BB86" s="52"/>
      <c r="BC86" s="52"/>
      <c r="BD86" s="52"/>
      <c r="BE86" s="52"/>
      <c r="BF86" s="52"/>
      <c r="BG86" s="52"/>
      <c r="BH86" s="52"/>
      <c r="BI86" s="52"/>
      <c r="BJ86" s="52"/>
      <c r="BK86" s="52"/>
      <c r="BL86" s="52"/>
      <c r="BM86" s="52"/>
      <c r="BN86" s="52"/>
      <c r="BO86" s="52"/>
      <c r="BP86" s="52"/>
      <c r="BQ86" s="52"/>
      <c r="BR86" s="52"/>
      <c r="BS86" s="52"/>
      <c r="BT86" s="52"/>
      <c r="BU86" s="52"/>
      <c r="BV86" s="52"/>
      <c r="BW86" s="52"/>
      <c r="BX86" s="52"/>
      <c r="BY86" s="52"/>
      <c r="BZ86" s="52"/>
    </row>
    <row r="87" spans="1:78" s="3" customFormat="1" x14ac:dyDescent="0.25">
      <c r="A87" s="4"/>
      <c r="B87"/>
      <c r="C87" s="5"/>
      <c r="D87" s="5"/>
      <c r="E87" s="5"/>
      <c r="F87" s="5"/>
      <c r="G87" s="5"/>
      <c r="H87" s="105"/>
      <c r="I87" s="104"/>
      <c r="J87"/>
      <c r="K87" s="6">
        <f t="shared" si="35"/>
        <v>0</v>
      </c>
      <c r="L87" s="6">
        <f t="shared" si="36"/>
        <v>0</v>
      </c>
      <c r="M87" s="6">
        <f t="shared" si="37"/>
        <v>0</v>
      </c>
      <c r="N87" s="6">
        <f t="shared" si="38"/>
        <v>0</v>
      </c>
      <c r="O87" s="6">
        <f t="shared" si="39"/>
        <v>0</v>
      </c>
      <c r="Q87" s="52"/>
      <c r="R87" s="52"/>
      <c r="S87" s="52"/>
      <c r="T87" s="52"/>
      <c r="U87" s="52"/>
      <c r="V87" s="52"/>
      <c r="W87" s="52"/>
      <c r="X87" s="52"/>
      <c r="Y87" s="52"/>
      <c r="Z87" s="52"/>
      <c r="AA87" s="52"/>
      <c r="AB87" s="52"/>
      <c r="AC87" s="52"/>
      <c r="AD87" s="52"/>
      <c r="AE87" s="52"/>
      <c r="AF87" s="52"/>
      <c r="AG87" s="52"/>
      <c r="AH87" s="52"/>
      <c r="AI87" s="52"/>
      <c r="AJ87" s="52"/>
      <c r="AK87" s="52"/>
      <c r="AL87" s="52"/>
      <c r="AM87" s="52"/>
      <c r="AN87" s="52"/>
      <c r="AO87" s="52"/>
      <c r="AP87" s="52"/>
      <c r="AQ87" s="52"/>
      <c r="AR87" s="52"/>
      <c r="AS87" s="52"/>
      <c r="AT87" s="52"/>
      <c r="AU87" s="52"/>
      <c r="AV87" s="52"/>
      <c r="AW87" s="52"/>
      <c r="AX87" s="52"/>
      <c r="AY87" s="52"/>
      <c r="AZ87" s="52"/>
      <c r="BA87" s="52"/>
      <c r="BB87" s="52"/>
      <c r="BC87" s="52"/>
      <c r="BD87" s="52"/>
      <c r="BE87" s="52"/>
      <c r="BF87" s="52"/>
      <c r="BG87" s="52"/>
      <c r="BH87" s="52"/>
      <c r="BI87" s="52"/>
      <c r="BJ87" s="52"/>
      <c r="BK87" s="52"/>
      <c r="BL87" s="52"/>
      <c r="BM87" s="52"/>
      <c r="BN87" s="52"/>
      <c r="BO87" s="52"/>
      <c r="BP87" s="52"/>
      <c r="BQ87" s="52"/>
      <c r="BR87" s="52"/>
      <c r="BS87" s="52"/>
      <c r="BT87" s="52"/>
      <c r="BU87" s="52"/>
      <c r="BV87" s="52"/>
      <c r="BW87" s="52"/>
      <c r="BX87" s="52"/>
      <c r="BY87" s="52"/>
      <c r="BZ87" s="52"/>
    </row>
    <row r="88" spans="1:78" s="3" customFormat="1" x14ac:dyDescent="0.25">
      <c r="A88" s="4"/>
      <c r="B88"/>
      <c r="C88" s="5"/>
      <c r="D88" s="5"/>
      <c r="E88" s="5"/>
      <c r="F88" s="5"/>
      <c r="G88" s="5"/>
      <c r="H88" s="105"/>
      <c r="I88" s="104"/>
      <c r="J88"/>
      <c r="K88" s="6">
        <f t="shared" si="35"/>
        <v>0</v>
      </c>
      <c r="L88" s="6">
        <f t="shared" si="36"/>
        <v>0</v>
      </c>
      <c r="M88" s="6">
        <f t="shared" si="37"/>
        <v>0</v>
      </c>
      <c r="N88" s="6">
        <f t="shared" si="38"/>
        <v>0</v>
      </c>
      <c r="O88" s="6">
        <f t="shared" si="39"/>
        <v>0</v>
      </c>
      <c r="Q88" s="52"/>
      <c r="R88" s="52"/>
      <c r="S88" s="52"/>
      <c r="T88" s="52"/>
      <c r="U88" s="52"/>
      <c r="V88" s="52"/>
      <c r="W88" s="52"/>
      <c r="X88" s="52"/>
      <c r="Y88" s="52"/>
      <c r="Z88" s="52"/>
      <c r="AA88" s="52"/>
      <c r="AB88" s="52"/>
      <c r="AC88" s="52"/>
      <c r="AD88" s="52"/>
      <c r="AE88" s="52"/>
      <c r="AF88" s="52"/>
      <c r="AG88" s="52"/>
      <c r="AH88" s="52"/>
      <c r="AI88" s="52"/>
      <c r="AJ88" s="52"/>
      <c r="AK88" s="52"/>
      <c r="AL88" s="52"/>
      <c r="AM88" s="52"/>
      <c r="AN88" s="52"/>
      <c r="AO88" s="52"/>
      <c r="AP88" s="52"/>
      <c r="AQ88" s="52"/>
      <c r="AR88" s="52"/>
      <c r="AS88" s="52"/>
      <c r="AT88" s="52"/>
      <c r="AU88" s="52"/>
      <c r="AV88" s="52"/>
      <c r="AW88" s="52"/>
      <c r="AX88" s="52"/>
      <c r="AY88" s="52"/>
      <c r="AZ88" s="52"/>
      <c r="BA88" s="52"/>
      <c r="BB88" s="52"/>
      <c r="BC88" s="52"/>
      <c r="BD88" s="52"/>
      <c r="BE88" s="52"/>
      <c r="BF88" s="52"/>
      <c r="BG88" s="52"/>
      <c r="BH88" s="52"/>
      <c r="BI88" s="52"/>
      <c r="BJ88" s="52"/>
      <c r="BK88" s="52"/>
      <c r="BL88" s="52"/>
      <c r="BM88" s="52"/>
      <c r="BN88" s="52"/>
      <c r="BO88" s="52"/>
      <c r="BP88" s="52"/>
      <c r="BQ88" s="52"/>
      <c r="BR88" s="52"/>
      <c r="BS88" s="52"/>
      <c r="BT88" s="52"/>
      <c r="BU88" s="52"/>
      <c r="BV88" s="52"/>
      <c r="BW88" s="52"/>
      <c r="BX88" s="52"/>
      <c r="BY88" s="52"/>
      <c r="BZ88" s="52"/>
    </row>
    <row r="89" spans="1:78" s="3" customFormat="1" x14ac:dyDescent="0.25">
      <c r="A89" s="4"/>
      <c r="B89"/>
      <c r="C89" s="5"/>
      <c r="D89" s="5"/>
      <c r="E89" s="5"/>
      <c r="F89" s="5"/>
      <c r="G89" s="5"/>
      <c r="H89" s="105"/>
      <c r="I89" s="104"/>
      <c r="J89"/>
      <c r="K89" s="6">
        <f t="shared" si="35"/>
        <v>0</v>
      </c>
      <c r="L89" s="6">
        <f t="shared" si="36"/>
        <v>0</v>
      </c>
      <c r="M89" s="6">
        <f t="shared" si="37"/>
        <v>0</v>
      </c>
      <c r="N89" s="6">
        <f t="shared" si="38"/>
        <v>0</v>
      </c>
      <c r="O89" s="6">
        <f t="shared" si="39"/>
        <v>0</v>
      </c>
      <c r="Q89" s="52"/>
      <c r="R89" s="52"/>
      <c r="S89" s="52"/>
      <c r="T89" s="52"/>
      <c r="U89" s="52"/>
      <c r="V89" s="52"/>
      <c r="W89" s="52"/>
      <c r="X89" s="52"/>
      <c r="Y89" s="52"/>
      <c r="Z89" s="52"/>
      <c r="AA89" s="52"/>
      <c r="AB89" s="52"/>
      <c r="AC89" s="52"/>
      <c r="AD89" s="52"/>
      <c r="AE89" s="52"/>
      <c r="AF89" s="52"/>
      <c r="AG89" s="52"/>
      <c r="AH89" s="52"/>
      <c r="AI89" s="52"/>
      <c r="AJ89" s="52"/>
      <c r="AK89" s="52"/>
      <c r="AL89" s="52"/>
      <c r="AM89" s="52"/>
      <c r="AN89" s="52"/>
      <c r="AO89" s="52"/>
      <c r="AP89" s="52"/>
      <c r="AQ89" s="52"/>
      <c r="AR89" s="52"/>
      <c r="AS89" s="52"/>
      <c r="AT89" s="52"/>
      <c r="AU89" s="52"/>
      <c r="AV89" s="52"/>
      <c r="AW89" s="52"/>
      <c r="AX89" s="52"/>
      <c r="AY89" s="52"/>
      <c r="AZ89" s="52"/>
      <c r="BA89" s="52"/>
      <c r="BB89" s="52"/>
      <c r="BC89" s="52"/>
      <c r="BD89" s="52"/>
      <c r="BE89" s="52"/>
      <c r="BF89" s="52"/>
      <c r="BG89" s="52"/>
      <c r="BH89" s="52"/>
      <c r="BI89" s="52"/>
      <c r="BJ89" s="52"/>
      <c r="BK89" s="52"/>
      <c r="BL89" s="52"/>
      <c r="BM89" s="52"/>
      <c r="BN89" s="52"/>
      <c r="BO89" s="52"/>
      <c r="BP89" s="52"/>
      <c r="BQ89" s="52"/>
      <c r="BR89" s="52"/>
      <c r="BS89" s="52"/>
      <c r="BT89" s="52"/>
      <c r="BU89" s="52"/>
      <c r="BV89" s="52"/>
      <c r="BW89" s="52"/>
      <c r="BX89" s="52"/>
      <c r="BY89" s="52"/>
      <c r="BZ89" s="52"/>
    </row>
    <row r="90" spans="1:78" s="3" customFormat="1" x14ac:dyDescent="0.25">
      <c r="A90" s="4"/>
      <c r="B90"/>
      <c r="C90" s="5"/>
      <c r="D90" s="5"/>
      <c r="E90" s="5"/>
      <c r="F90" s="5"/>
      <c r="G90" s="5"/>
      <c r="H90" s="105"/>
      <c r="I90" s="104"/>
      <c r="J90"/>
      <c r="K90" s="6">
        <f t="shared" si="35"/>
        <v>0</v>
      </c>
      <c r="L90" s="6">
        <f t="shared" si="36"/>
        <v>0</v>
      </c>
      <c r="M90" s="6">
        <f t="shared" si="37"/>
        <v>0</v>
      </c>
      <c r="N90" s="6">
        <f t="shared" si="38"/>
        <v>0</v>
      </c>
      <c r="O90" s="6">
        <f t="shared" si="39"/>
        <v>0</v>
      </c>
      <c r="Q90" s="52"/>
      <c r="R90" s="52"/>
      <c r="S90" s="52"/>
      <c r="T90" s="52"/>
      <c r="U90" s="52"/>
      <c r="V90" s="52"/>
      <c r="W90" s="52"/>
      <c r="X90" s="52"/>
      <c r="Y90" s="52"/>
      <c r="Z90" s="52"/>
      <c r="AA90" s="52"/>
      <c r="AB90" s="52"/>
      <c r="AC90" s="52"/>
      <c r="AD90" s="52"/>
      <c r="AE90" s="52"/>
      <c r="AF90" s="52"/>
      <c r="AG90" s="52"/>
      <c r="AH90" s="52"/>
      <c r="AI90" s="52"/>
      <c r="AJ90" s="52"/>
      <c r="AK90" s="52"/>
      <c r="AL90" s="52"/>
      <c r="AM90" s="52"/>
      <c r="AN90" s="52"/>
      <c r="AO90" s="52"/>
      <c r="AP90" s="52"/>
      <c r="AQ90" s="52"/>
      <c r="AR90" s="52"/>
      <c r="AS90" s="52"/>
      <c r="AT90" s="52"/>
      <c r="AU90" s="52"/>
      <c r="AV90" s="52"/>
      <c r="AW90" s="52"/>
      <c r="AX90" s="52"/>
      <c r="AY90" s="52"/>
      <c r="AZ90" s="52"/>
      <c r="BA90" s="52"/>
      <c r="BB90" s="52"/>
      <c r="BC90" s="52"/>
      <c r="BD90" s="52"/>
      <c r="BE90" s="52"/>
      <c r="BF90" s="52"/>
      <c r="BG90" s="52"/>
      <c r="BH90" s="52"/>
      <c r="BI90" s="52"/>
      <c r="BJ90" s="52"/>
      <c r="BK90" s="52"/>
      <c r="BL90" s="52"/>
      <c r="BM90" s="52"/>
      <c r="BN90" s="52"/>
      <c r="BO90" s="52"/>
      <c r="BP90" s="52"/>
      <c r="BQ90" s="52"/>
      <c r="BR90" s="52"/>
      <c r="BS90" s="52"/>
      <c r="BT90" s="52"/>
      <c r="BU90" s="52"/>
      <c r="BV90" s="52"/>
      <c r="BW90" s="52"/>
      <c r="BX90" s="52"/>
      <c r="BY90" s="52"/>
      <c r="BZ90" s="52"/>
    </row>
    <row r="91" spans="1:78" s="3" customFormat="1" x14ac:dyDescent="0.25">
      <c r="A91" s="4"/>
      <c r="B91"/>
      <c r="C91" s="5"/>
      <c r="D91" s="5"/>
      <c r="E91" s="5"/>
      <c r="F91" s="5"/>
      <c r="G91" s="5"/>
      <c r="H91" s="105"/>
      <c r="I91" s="104"/>
      <c r="J91"/>
      <c r="K91" s="6">
        <f t="shared" si="35"/>
        <v>0</v>
      </c>
      <c r="L91" s="6">
        <f t="shared" si="36"/>
        <v>0</v>
      </c>
      <c r="M91" s="6">
        <f t="shared" si="37"/>
        <v>0</v>
      </c>
      <c r="N91" s="6">
        <f t="shared" si="38"/>
        <v>0</v>
      </c>
      <c r="O91" s="6">
        <f t="shared" si="39"/>
        <v>0</v>
      </c>
      <c r="Q91" s="52"/>
      <c r="R91" s="52"/>
      <c r="S91" s="52"/>
      <c r="T91" s="52"/>
      <c r="U91" s="52"/>
      <c r="V91" s="52"/>
      <c r="W91" s="52"/>
      <c r="X91" s="52"/>
      <c r="Y91" s="52"/>
      <c r="Z91" s="52"/>
      <c r="AA91" s="52"/>
      <c r="AB91" s="52"/>
      <c r="AC91" s="52"/>
      <c r="AD91" s="52"/>
      <c r="AE91" s="52"/>
      <c r="AF91" s="52"/>
      <c r="AG91" s="52"/>
      <c r="AH91" s="52"/>
      <c r="AI91" s="52"/>
      <c r="AJ91" s="52"/>
      <c r="AK91" s="52"/>
      <c r="AL91" s="52"/>
      <c r="AM91" s="52"/>
      <c r="AN91" s="52"/>
      <c r="AO91" s="52"/>
      <c r="AP91" s="52"/>
      <c r="AQ91" s="52"/>
      <c r="AR91" s="52"/>
      <c r="AS91" s="52"/>
      <c r="AT91" s="52"/>
      <c r="AU91" s="52"/>
      <c r="AV91" s="52"/>
      <c r="AW91" s="52"/>
      <c r="AX91" s="52"/>
      <c r="AY91" s="52"/>
      <c r="AZ91" s="52"/>
      <c r="BA91" s="52"/>
      <c r="BB91" s="52"/>
      <c r="BC91" s="52"/>
      <c r="BD91" s="52"/>
      <c r="BE91" s="52"/>
      <c r="BF91" s="52"/>
      <c r="BG91" s="52"/>
      <c r="BH91" s="52"/>
      <c r="BI91" s="52"/>
      <c r="BJ91" s="52"/>
      <c r="BK91" s="52"/>
      <c r="BL91" s="52"/>
      <c r="BM91" s="52"/>
      <c r="BN91" s="52"/>
      <c r="BO91" s="52"/>
      <c r="BP91" s="52"/>
      <c r="BQ91" s="52"/>
      <c r="BR91" s="52"/>
      <c r="BS91" s="52"/>
      <c r="BT91" s="52"/>
      <c r="BU91" s="52"/>
      <c r="BV91" s="52"/>
      <c r="BW91" s="52"/>
      <c r="BX91" s="52"/>
      <c r="BY91" s="52"/>
      <c r="BZ91" s="52"/>
    </row>
    <row r="92" spans="1:78" s="3" customFormat="1" x14ac:dyDescent="0.25">
      <c r="A92" s="4"/>
      <c r="B92"/>
      <c r="C92" s="5"/>
      <c r="D92" s="5"/>
      <c r="E92" s="5"/>
      <c r="F92" s="5"/>
      <c r="G92" s="5"/>
      <c r="H92" s="105"/>
      <c r="I92" s="104"/>
      <c r="J92"/>
      <c r="K92" s="6">
        <f t="shared" si="35"/>
        <v>0</v>
      </c>
      <c r="L92" s="6">
        <f t="shared" si="36"/>
        <v>0</v>
      </c>
      <c r="M92" s="6">
        <f t="shared" si="37"/>
        <v>0</v>
      </c>
      <c r="N92" s="6">
        <f t="shared" si="38"/>
        <v>0</v>
      </c>
      <c r="O92" s="6">
        <f t="shared" si="39"/>
        <v>0</v>
      </c>
      <c r="Q92" s="52"/>
      <c r="R92" s="52"/>
      <c r="S92" s="52"/>
      <c r="T92" s="52"/>
      <c r="U92" s="52"/>
      <c r="V92" s="52"/>
      <c r="W92" s="52"/>
      <c r="X92" s="52"/>
      <c r="Y92" s="52"/>
      <c r="Z92" s="52"/>
      <c r="AA92" s="52"/>
      <c r="AB92" s="52"/>
      <c r="AC92" s="52"/>
      <c r="AD92" s="52"/>
      <c r="AE92" s="52"/>
      <c r="AF92" s="52"/>
      <c r="AG92" s="52"/>
      <c r="AH92" s="52"/>
      <c r="AI92" s="52"/>
      <c r="AJ92" s="52"/>
      <c r="AK92" s="52"/>
      <c r="AL92" s="52"/>
      <c r="AM92" s="52"/>
      <c r="AN92" s="52"/>
      <c r="AO92" s="52"/>
      <c r="AP92" s="52"/>
      <c r="AQ92" s="52"/>
      <c r="AR92" s="52"/>
      <c r="AS92" s="52"/>
      <c r="AT92" s="52"/>
      <c r="AU92" s="52"/>
      <c r="AV92" s="52"/>
      <c r="AW92" s="52"/>
      <c r="AX92" s="52"/>
      <c r="AY92" s="52"/>
      <c r="AZ92" s="52"/>
      <c r="BA92" s="52"/>
      <c r="BB92" s="52"/>
      <c r="BC92" s="52"/>
      <c r="BD92" s="52"/>
      <c r="BE92" s="52"/>
      <c r="BF92" s="52"/>
      <c r="BG92" s="52"/>
      <c r="BH92" s="52"/>
      <c r="BI92" s="52"/>
      <c r="BJ92" s="52"/>
      <c r="BK92" s="52"/>
      <c r="BL92" s="52"/>
      <c r="BM92" s="52"/>
      <c r="BN92" s="52"/>
      <c r="BO92" s="52"/>
      <c r="BP92" s="52"/>
      <c r="BQ92" s="52"/>
      <c r="BR92" s="52"/>
      <c r="BS92" s="52"/>
      <c r="BT92" s="52"/>
      <c r="BU92" s="52"/>
      <c r="BV92" s="52"/>
      <c r="BW92" s="52"/>
      <c r="BX92" s="52"/>
      <c r="BY92" s="52"/>
      <c r="BZ92" s="52"/>
    </row>
    <row r="93" spans="1:78" s="3" customFormat="1" x14ac:dyDescent="0.25">
      <c r="A93" s="4"/>
      <c r="B93"/>
      <c r="C93" s="5"/>
      <c r="D93" s="5"/>
      <c r="E93" s="5"/>
      <c r="F93" s="5"/>
      <c r="G93" s="5"/>
      <c r="H93" s="105"/>
      <c r="I93" s="104"/>
      <c r="J93"/>
      <c r="K93" s="6">
        <f t="shared" si="35"/>
        <v>0</v>
      </c>
      <c r="L93" s="6">
        <f t="shared" si="36"/>
        <v>0</v>
      </c>
      <c r="M93" s="6">
        <f t="shared" si="37"/>
        <v>0</v>
      </c>
      <c r="N93" s="6">
        <f t="shared" si="38"/>
        <v>0</v>
      </c>
      <c r="O93" s="6">
        <f t="shared" si="39"/>
        <v>0</v>
      </c>
      <c r="Q93" s="52"/>
      <c r="R93" s="52"/>
      <c r="S93" s="52"/>
      <c r="T93" s="52"/>
      <c r="U93" s="52"/>
      <c r="V93" s="52"/>
      <c r="W93" s="52"/>
      <c r="X93" s="52"/>
      <c r="Y93" s="52"/>
      <c r="Z93" s="52"/>
      <c r="AA93" s="52"/>
      <c r="AB93" s="52"/>
      <c r="AC93" s="52"/>
      <c r="AD93" s="52"/>
      <c r="AE93" s="52"/>
      <c r="AF93" s="52"/>
      <c r="AG93" s="52"/>
      <c r="AH93" s="52"/>
      <c r="AI93" s="52"/>
      <c r="AJ93" s="52"/>
      <c r="AK93" s="52"/>
      <c r="AL93" s="52"/>
      <c r="AM93" s="52"/>
      <c r="AN93" s="52"/>
      <c r="AO93" s="52"/>
      <c r="AP93" s="52"/>
      <c r="AQ93" s="52"/>
      <c r="AR93" s="52"/>
      <c r="AS93" s="52"/>
      <c r="AT93" s="52"/>
      <c r="AU93" s="52"/>
      <c r="AV93" s="52"/>
      <c r="AW93" s="52"/>
      <c r="AX93" s="52"/>
      <c r="AY93" s="52"/>
      <c r="AZ93" s="52"/>
      <c r="BA93" s="52"/>
      <c r="BB93" s="52"/>
      <c r="BC93" s="52"/>
      <c r="BD93" s="52"/>
      <c r="BE93" s="52"/>
      <c r="BF93" s="52"/>
      <c r="BG93" s="52"/>
      <c r="BH93" s="52"/>
      <c r="BI93" s="52"/>
      <c r="BJ93" s="52"/>
      <c r="BK93" s="52"/>
      <c r="BL93" s="52"/>
      <c r="BM93" s="52"/>
      <c r="BN93" s="52"/>
      <c r="BO93" s="52"/>
      <c r="BP93" s="52"/>
      <c r="BQ93" s="52"/>
      <c r="BR93" s="52"/>
      <c r="BS93" s="52"/>
      <c r="BT93" s="52"/>
      <c r="BU93" s="52"/>
      <c r="BV93" s="52"/>
      <c r="BW93" s="52"/>
      <c r="BX93" s="52"/>
      <c r="BY93" s="52"/>
      <c r="BZ93" s="52"/>
    </row>
    <row r="94" spans="1:78" s="3" customFormat="1" x14ac:dyDescent="0.25">
      <c r="A94" s="4"/>
      <c r="B94"/>
      <c r="C94" s="5"/>
      <c r="D94" s="5"/>
      <c r="E94" s="5"/>
      <c r="F94" s="5"/>
      <c r="G94" s="5"/>
      <c r="H94" s="105"/>
      <c r="I94" s="104"/>
      <c r="J94"/>
      <c r="K94" s="6">
        <f t="shared" si="35"/>
        <v>0</v>
      </c>
      <c r="L94" s="6">
        <f t="shared" si="36"/>
        <v>0</v>
      </c>
      <c r="M94" s="6">
        <f t="shared" si="37"/>
        <v>0</v>
      </c>
      <c r="N94" s="6">
        <f t="shared" si="38"/>
        <v>0</v>
      </c>
      <c r="O94" s="6">
        <f t="shared" si="39"/>
        <v>0</v>
      </c>
      <c r="Q94" s="52"/>
      <c r="R94" s="52"/>
      <c r="S94" s="52"/>
      <c r="T94" s="52"/>
      <c r="U94" s="52"/>
      <c r="V94" s="52"/>
      <c r="W94" s="52"/>
      <c r="X94" s="52"/>
      <c r="Y94" s="52"/>
      <c r="Z94" s="52"/>
      <c r="AA94" s="52"/>
      <c r="AB94" s="52"/>
      <c r="AC94" s="52"/>
      <c r="AD94" s="52"/>
      <c r="AE94" s="52"/>
      <c r="AF94" s="52"/>
      <c r="AG94" s="52"/>
      <c r="AH94" s="52"/>
      <c r="AI94" s="52"/>
      <c r="AJ94" s="52"/>
      <c r="AK94" s="52"/>
      <c r="AL94" s="52"/>
      <c r="AM94" s="52"/>
      <c r="AN94" s="52"/>
      <c r="AO94" s="52"/>
      <c r="AP94" s="52"/>
      <c r="AQ94" s="52"/>
      <c r="AR94" s="52"/>
      <c r="AS94" s="52"/>
      <c r="AT94" s="52"/>
      <c r="AU94" s="52"/>
      <c r="AV94" s="52"/>
      <c r="AW94" s="52"/>
      <c r="AX94" s="52"/>
      <c r="AY94" s="52"/>
      <c r="AZ94" s="52"/>
      <c r="BA94" s="52"/>
      <c r="BB94" s="52"/>
      <c r="BC94" s="52"/>
      <c r="BD94" s="52"/>
      <c r="BE94" s="52"/>
      <c r="BF94" s="52"/>
      <c r="BG94" s="52"/>
      <c r="BH94" s="52"/>
      <c r="BI94" s="52"/>
      <c r="BJ94" s="52"/>
      <c r="BK94" s="52"/>
      <c r="BL94" s="52"/>
      <c r="BM94" s="52"/>
      <c r="BN94" s="52"/>
      <c r="BO94" s="52"/>
      <c r="BP94" s="52"/>
      <c r="BQ94" s="52"/>
      <c r="BR94" s="52"/>
      <c r="BS94" s="52"/>
      <c r="BT94" s="52"/>
      <c r="BU94" s="52"/>
      <c r="BV94" s="52"/>
      <c r="BW94" s="52"/>
      <c r="BX94" s="52"/>
      <c r="BY94" s="52"/>
      <c r="BZ94" s="52"/>
    </row>
    <row r="95" spans="1:78" s="3" customFormat="1" x14ac:dyDescent="0.25">
      <c r="A95" s="4"/>
      <c r="B95"/>
      <c r="C95" s="5"/>
      <c r="D95" s="5"/>
      <c r="E95" s="5"/>
      <c r="F95" s="5"/>
      <c r="G95" s="5"/>
      <c r="H95" s="105"/>
      <c r="I95" s="104"/>
      <c r="J95"/>
      <c r="K95" s="6">
        <f t="shared" si="35"/>
        <v>0</v>
      </c>
      <c r="L95" s="6">
        <f t="shared" si="36"/>
        <v>0</v>
      </c>
      <c r="M95" s="6">
        <f t="shared" si="37"/>
        <v>0</v>
      </c>
      <c r="N95" s="6">
        <f t="shared" si="38"/>
        <v>0</v>
      </c>
      <c r="O95" s="6">
        <f t="shared" si="39"/>
        <v>0</v>
      </c>
      <c r="Q95" s="52"/>
      <c r="R95" s="52"/>
      <c r="S95" s="52"/>
      <c r="T95" s="52"/>
      <c r="U95" s="52"/>
      <c r="V95" s="52"/>
      <c r="W95" s="52"/>
      <c r="X95" s="52"/>
      <c r="Y95" s="52"/>
      <c r="Z95" s="52"/>
      <c r="AA95" s="52"/>
      <c r="AB95" s="52"/>
      <c r="AC95" s="52"/>
      <c r="AD95" s="52"/>
      <c r="AE95" s="52"/>
      <c r="AF95" s="52"/>
      <c r="AG95" s="52"/>
      <c r="AH95" s="52"/>
      <c r="AI95" s="52"/>
      <c r="AJ95" s="52"/>
      <c r="AK95" s="52"/>
      <c r="AL95" s="52"/>
      <c r="AM95" s="52"/>
      <c r="AN95" s="52"/>
      <c r="AO95" s="52"/>
      <c r="AP95" s="52"/>
      <c r="AQ95" s="52"/>
      <c r="AR95" s="52"/>
      <c r="AS95" s="52"/>
      <c r="AT95" s="52"/>
      <c r="AU95" s="52"/>
      <c r="AV95" s="52"/>
      <c r="AW95" s="52"/>
      <c r="AX95" s="52"/>
      <c r="AY95" s="52"/>
      <c r="AZ95" s="52"/>
      <c r="BA95" s="52"/>
      <c r="BB95" s="52"/>
      <c r="BC95" s="52"/>
      <c r="BD95" s="52"/>
      <c r="BE95" s="52"/>
      <c r="BF95" s="52"/>
      <c r="BG95" s="52"/>
      <c r="BH95" s="52"/>
      <c r="BI95" s="52"/>
      <c r="BJ95" s="52"/>
      <c r="BK95" s="52"/>
      <c r="BL95" s="52"/>
      <c r="BM95" s="52"/>
      <c r="BN95" s="52"/>
      <c r="BO95" s="52"/>
      <c r="BP95" s="52"/>
      <c r="BQ95" s="52"/>
      <c r="BR95" s="52"/>
      <c r="BS95" s="52"/>
      <c r="BT95" s="52"/>
      <c r="BU95" s="52"/>
      <c r="BV95" s="52"/>
      <c r="BW95" s="52"/>
      <c r="BX95" s="52"/>
      <c r="BY95" s="52"/>
      <c r="BZ95" s="52"/>
    </row>
    <row r="96" spans="1:78" s="3" customFormat="1" x14ac:dyDescent="0.25">
      <c r="A96" s="4"/>
      <c r="B96"/>
      <c r="C96" s="5"/>
      <c r="D96" s="5"/>
      <c r="E96" s="5"/>
      <c r="F96" s="5"/>
      <c r="G96" s="5"/>
      <c r="H96" s="105"/>
      <c r="I96" s="104"/>
      <c r="J96"/>
      <c r="K96" s="6">
        <f t="shared" si="35"/>
        <v>0</v>
      </c>
      <c r="L96" s="6">
        <f t="shared" si="36"/>
        <v>0</v>
      </c>
      <c r="M96" s="6">
        <f t="shared" si="37"/>
        <v>0</v>
      </c>
      <c r="N96" s="6">
        <f t="shared" si="38"/>
        <v>0</v>
      </c>
      <c r="O96" s="6">
        <f t="shared" si="39"/>
        <v>0</v>
      </c>
      <c r="Q96" s="52"/>
      <c r="R96" s="52"/>
      <c r="S96" s="52"/>
      <c r="T96" s="52"/>
      <c r="U96" s="52"/>
      <c r="V96" s="52"/>
      <c r="W96" s="52"/>
      <c r="X96" s="52"/>
      <c r="Y96" s="52"/>
      <c r="Z96" s="52"/>
      <c r="AA96" s="52"/>
      <c r="AB96" s="52"/>
      <c r="AC96" s="52"/>
      <c r="AD96" s="52"/>
      <c r="AE96" s="52"/>
      <c r="AF96" s="52"/>
      <c r="AG96" s="52"/>
      <c r="AH96" s="52"/>
      <c r="AI96" s="52"/>
      <c r="AJ96" s="52"/>
      <c r="AK96" s="52"/>
      <c r="AL96" s="52"/>
      <c r="AM96" s="52"/>
      <c r="AN96" s="52"/>
      <c r="AO96" s="52"/>
      <c r="AP96" s="52"/>
      <c r="AQ96" s="52"/>
      <c r="AR96" s="52"/>
      <c r="AS96" s="52"/>
      <c r="AT96" s="52"/>
      <c r="AU96" s="52"/>
      <c r="AV96" s="52"/>
      <c r="AW96" s="52"/>
      <c r="AX96" s="52"/>
      <c r="AY96" s="52"/>
      <c r="AZ96" s="52"/>
      <c r="BA96" s="52"/>
      <c r="BB96" s="52"/>
      <c r="BC96" s="52"/>
      <c r="BD96" s="52"/>
      <c r="BE96" s="52"/>
      <c r="BF96" s="52"/>
      <c r="BG96" s="52"/>
      <c r="BH96" s="52"/>
      <c r="BI96" s="52"/>
      <c r="BJ96" s="52"/>
      <c r="BK96" s="52"/>
      <c r="BL96" s="52"/>
      <c r="BM96" s="52"/>
      <c r="BN96" s="52"/>
      <c r="BO96" s="52"/>
      <c r="BP96" s="52"/>
      <c r="BQ96" s="52"/>
      <c r="BR96" s="52"/>
      <c r="BS96" s="52"/>
      <c r="BT96" s="52"/>
      <c r="BU96" s="52"/>
      <c r="BV96" s="52"/>
      <c r="BW96" s="52"/>
      <c r="BX96" s="52"/>
      <c r="BY96" s="52"/>
      <c r="BZ96" s="52"/>
    </row>
    <row r="97" spans="1:78" s="3" customFormat="1" x14ac:dyDescent="0.25">
      <c r="A97" s="4"/>
      <c r="B97"/>
      <c r="C97" s="5"/>
      <c r="D97" s="5"/>
      <c r="E97" s="5"/>
      <c r="F97" s="5"/>
      <c r="G97" s="5"/>
      <c r="H97" s="105"/>
      <c r="I97" s="104"/>
      <c r="J97"/>
      <c r="K97" s="6">
        <f t="shared" si="35"/>
        <v>0</v>
      </c>
      <c r="L97" s="6">
        <f t="shared" si="36"/>
        <v>0</v>
      </c>
      <c r="M97" s="6">
        <f t="shared" si="37"/>
        <v>0</v>
      </c>
      <c r="N97" s="6">
        <f t="shared" si="38"/>
        <v>0</v>
      </c>
      <c r="O97" s="6">
        <f t="shared" si="39"/>
        <v>0</v>
      </c>
      <c r="Q97" s="52"/>
      <c r="R97" s="52"/>
      <c r="S97" s="52"/>
      <c r="T97" s="52"/>
      <c r="U97" s="52"/>
      <c r="V97" s="52"/>
      <c r="W97" s="52"/>
      <c r="X97" s="52"/>
      <c r="Y97" s="52"/>
      <c r="Z97" s="52"/>
      <c r="AA97" s="52"/>
      <c r="AB97" s="52"/>
      <c r="AC97" s="52"/>
      <c r="AD97" s="52"/>
      <c r="AE97" s="52"/>
      <c r="AF97" s="52"/>
      <c r="AG97" s="52"/>
      <c r="AH97" s="52"/>
      <c r="AI97" s="52"/>
      <c r="AJ97" s="52"/>
      <c r="AK97" s="52"/>
      <c r="AL97" s="52"/>
      <c r="AM97" s="52"/>
      <c r="AN97" s="52"/>
      <c r="AO97" s="52"/>
      <c r="AP97" s="52"/>
      <c r="AQ97" s="52"/>
      <c r="AR97" s="52"/>
      <c r="AS97" s="52"/>
      <c r="AT97" s="52"/>
      <c r="AU97" s="52"/>
      <c r="AV97" s="52"/>
      <c r="AW97" s="52"/>
      <c r="AX97" s="52"/>
      <c r="AY97" s="52"/>
      <c r="AZ97" s="52"/>
      <c r="BA97" s="52"/>
      <c r="BB97" s="52"/>
      <c r="BC97" s="52"/>
      <c r="BD97" s="52"/>
      <c r="BE97" s="52"/>
      <c r="BF97" s="52"/>
      <c r="BG97" s="52"/>
      <c r="BH97" s="52"/>
      <c r="BI97" s="52"/>
      <c r="BJ97" s="52"/>
      <c r="BK97" s="52"/>
      <c r="BL97" s="52"/>
      <c r="BM97" s="52"/>
      <c r="BN97" s="52"/>
      <c r="BO97" s="52"/>
      <c r="BP97" s="52"/>
      <c r="BQ97" s="52"/>
      <c r="BR97" s="52"/>
      <c r="BS97" s="52"/>
      <c r="BT97" s="52"/>
      <c r="BU97" s="52"/>
      <c r="BV97" s="52"/>
      <c r="BW97" s="52"/>
      <c r="BX97" s="52"/>
      <c r="BY97" s="52"/>
      <c r="BZ97" s="52"/>
    </row>
    <row r="98" spans="1:78" x14ac:dyDescent="0.25">
      <c r="Q98" s="52"/>
      <c r="R98" s="52"/>
      <c r="S98" s="52"/>
      <c r="T98" s="52"/>
      <c r="U98" s="52"/>
      <c r="V98" s="52"/>
      <c r="W98" s="52"/>
      <c r="X98" s="52"/>
      <c r="Y98" s="52"/>
      <c r="Z98" s="52"/>
      <c r="AA98" s="52"/>
      <c r="AB98" s="52"/>
      <c r="AC98" s="52"/>
      <c r="AD98" s="52"/>
      <c r="AE98" s="52"/>
      <c r="AF98" s="52"/>
      <c r="AG98" s="52"/>
      <c r="AH98" s="52"/>
      <c r="AI98" s="52"/>
      <c r="AJ98" s="52"/>
      <c r="AK98" s="52"/>
      <c r="AL98" s="52"/>
      <c r="AM98" s="52"/>
      <c r="AN98" s="52"/>
      <c r="AO98" s="52"/>
      <c r="AP98" s="52"/>
      <c r="AQ98" s="52"/>
      <c r="AR98" s="52"/>
      <c r="AS98" s="52"/>
      <c r="AT98" s="52"/>
      <c r="AU98" s="52"/>
      <c r="AV98" s="52"/>
      <c r="AW98" s="52"/>
      <c r="AX98" s="52"/>
      <c r="AY98" s="52"/>
      <c r="AZ98" s="52"/>
      <c r="BA98" s="52"/>
      <c r="BB98" s="52"/>
      <c r="BC98" s="52"/>
      <c r="BD98" s="52"/>
      <c r="BE98" s="52"/>
      <c r="BF98" s="52"/>
      <c r="BG98" s="52"/>
      <c r="BH98" s="52"/>
      <c r="BI98" s="52"/>
      <c r="BJ98" s="52"/>
      <c r="BK98" s="52"/>
      <c r="BL98" s="52"/>
      <c r="BM98" s="52"/>
      <c r="BN98" s="52"/>
      <c r="BO98" s="52"/>
      <c r="BP98" s="52"/>
      <c r="BQ98" s="52"/>
      <c r="BR98" s="52"/>
      <c r="BS98" s="52"/>
      <c r="BT98" s="52"/>
      <c r="BU98" s="52"/>
      <c r="BV98" s="52"/>
      <c r="BW98" s="52"/>
      <c r="BX98" s="52"/>
      <c r="BY98" s="52"/>
      <c r="BZ98" s="52"/>
    </row>
    <row r="99" spans="1:78" x14ac:dyDescent="0.25">
      <c r="Q99" s="52"/>
      <c r="R99" s="52"/>
      <c r="S99" s="52"/>
      <c r="T99" s="52"/>
      <c r="U99" s="52"/>
      <c r="V99" s="52"/>
      <c r="W99" s="52"/>
      <c r="X99" s="52"/>
      <c r="Y99" s="52"/>
      <c r="Z99" s="52"/>
      <c r="AA99" s="52"/>
      <c r="AB99" s="52"/>
      <c r="AC99" s="52"/>
      <c r="AD99" s="52"/>
      <c r="AE99" s="52"/>
      <c r="AF99" s="52"/>
      <c r="AG99" s="52"/>
      <c r="AH99" s="52"/>
      <c r="AI99" s="52"/>
      <c r="AJ99" s="52"/>
      <c r="AK99" s="52"/>
      <c r="AL99" s="52"/>
      <c r="AM99" s="52"/>
      <c r="AN99" s="52"/>
      <c r="AO99" s="52"/>
      <c r="AP99" s="52"/>
      <c r="AQ99" s="52"/>
      <c r="AR99" s="52"/>
      <c r="AS99" s="52"/>
      <c r="AT99" s="52"/>
      <c r="AU99" s="52"/>
      <c r="AV99" s="52"/>
      <c r="AW99" s="52"/>
      <c r="AX99" s="52"/>
      <c r="AY99" s="52"/>
      <c r="AZ99" s="52"/>
      <c r="BA99" s="52"/>
      <c r="BB99" s="52"/>
      <c r="BC99" s="52"/>
      <c r="BD99" s="52"/>
      <c r="BE99" s="52"/>
      <c r="BF99" s="52"/>
      <c r="BG99" s="52"/>
      <c r="BH99" s="52"/>
      <c r="BI99" s="52"/>
      <c r="BJ99" s="52"/>
      <c r="BK99" s="52"/>
      <c r="BL99" s="52"/>
      <c r="BM99" s="52"/>
      <c r="BN99" s="52"/>
      <c r="BO99" s="52"/>
      <c r="BP99" s="52"/>
      <c r="BQ99" s="52"/>
      <c r="BR99" s="52"/>
      <c r="BS99" s="52"/>
      <c r="BT99" s="52"/>
      <c r="BU99" s="52"/>
      <c r="BV99" s="52"/>
      <c r="BW99" s="52"/>
      <c r="BX99" s="52"/>
      <c r="BY99" s="52"/>
      <c r="BZ99" s="52"/>
    </row>
    <row r="100" spans="1:78" x14ac:dyDescent="0.25">
      <c r="Q100" s="52"/>
      <c r="R100" s="52"/>
      <c r="S100" s="52"/>
      <c r="T100" s="52"/>
      <c r="U100" s="52"/>
      <c r="V100" s="52"/>
      <c r="W100" s="52"/>
      <c r="X100" s="52"/>
      <c r="Y100" s="52"/>
      <c r="Z100" s="52"/>
      <c r="AA100" s="52"/>
      <c r="AB100" s="52"/>
      <c r="AC100" s="52"/>
      <c r="AD100" s="52"/>
      <c r="AE100" s="52"/>
      <c r="AF100" s="52"/>
      <c r="AG100" s="52"/>
      <c r="AH100" s="52"/>
      <c r="AI100" s="52"/>
      <c r="AJ100" s="52"/>
      <c r="AK100" s="52"/>
      <c r="AL100" s="52"/>
      <c r="AM100" s="52"/>
      <c r="AN100" s="52"/>
      <c r="AO100" s="52"/>
      <c r="AP100" s="52"/>
      <c r="AQ100" s="52"/>
      <c r="AR100" s="52"/>
      <c r="AS100" s="52"/>
      <c r="AT100" s="52"/>
      <c r="AU100" s="52"/>
      <c r="AV100" s="52"/>
      <c r="AW100" s="52"/>
      <c r="AX100" s="52"/>
      <c r="AY100" s="52"/>
      <c r="AZ100" s="52"/>
      <c r="BA100" s="52"/>
      <c r="BB100" s="52"/>
      <c r="BC100" s="52"/>
      <c r="BD100" s="52"/>
      <c r="BE100" s="52"/>
      <c r="BF100" s="52"/>
      <c r="BG100" s="52"/>
      <c r="BH100" s="52"/>
      <c r="BI100" s="52"/>
      <c r="BJ100" s="52"/>
      <c r="BK100" s="52"/>
      <c r="BL100" s="52"/>
      <c r="BM100" s="52"/>
      <c r="BN100" s="52"/>
      <c r="BO100" s="52"/>
      <c r="BP100" s="52"/>
      <c r="BQ100" s="52"/>
      <c r="BR100" s="52"/>
      <c r="BS100" s="52"/>
      <c r="BT100" s="52"/>
      <c r="BU100" s="52"/>
      <c r="BV100" s="52"/>
      <c r="BW100" s="52"/>
      <c r="BX100" s="52"/>
      <c r="BY100" s="52"/>
      <c r="BZ100" s="52"/>
    </row>
    <row r="101" spans="1:78" x14ac:dyDescent="0.25">
      <c r="Q101" s="52"/>
      <c r="R101" s="52"/>
      <c r="S101" s="52"/>
      <c r="T101" s="52"/>
      <c r="U101" s="52"/>
      <c r="V101" s="52"/>
      <c r="W101" s="52"/>
      <c r="X101" s="52"/>
      <c r="Y101" s="52"/>
      <c r="Z101" s="52"/>
      <c r="AA101" s="52"/>
      <c r="AB101" s="52"/>
      <c r="AC101" s="52"/>
      <c r="AD101" s="52"/>
      <c r="AE101" s="52"/>
      <c r="AF101" s="52"/>
      <c r="AG101" s="52"/>
      <c r="AH101" s="52"/>
      <c r="AI101" s="52"/>
      <c r="AJ101" s="52"/>
      <c r="AK101" s="52"/>
      <c r="AL101" s="52"/>
      <c r="AM101" s="52"/>
      <c r="AN101" s="52"/>
      <c r="AO101" s="52"/>
      <c r="AP101" s="52"/>
      <c r="AQ101" s="52"/>
      <c r="AR101" s="52"/>
      <c r="AS101" s="52"/>
      <c r="AT101" s="52"/>
      <c r="AU101" s="52"/>
      <c r="AV101" s="52"/>
      <c r="AW101" s="52"/>
      <c r="AX101" s="52"/>
      <c r="AY101" s="52"/>
      <c r="AZ101" s="52"/>
      <c r="BA101" s="52"/>
      <c r="BB101" s="52"/>
      <c r="BC101" s="52"/>
      <c r="BD101" s="52"/>
      <c r="BE101" s="52"/>
      <c r="BF101" s="52"/>
      <c r="BG101" s="52"/>
      <c r="BH101" s="52"/>
      <c r="BI101" s="52"/>
      <c r="BJ101" s="52"/>
      <c r="BK101" s="52"/>
      <c r="BL101" s="52"/>
      <c r="BM101" s="52"/>
      <c r="BN101" s="52"/>
      <c r="BO101" s="52"/>
      <c r="BP101" s="52"/>
      <c r="BQ101" s="52"/>
      <c r="BR101" s="52"/>
      <c r="BS101" s="52"/>
      <c r="BT101" s="52"/>
      <c r="BU101" s="52"/>
      <c r="BV101" s="52"/>
      <c r="BW101" s="52"/>
      <c r="BX101" s="52"/>
      <c r="BY101" s="52"/>
      <c r="BZ101" s="52"/>
    </row>
    <row r="102" spans="1:78" x14ac:dyDescent="0.25">
      <c r="Q102" s="52"/>
      <c r="R102" s="52"/>
      <c r="S102" s="52"/>
      <c r="T102" s="52"/>
      <c r="U102" s="52"/>
      <c r="V102" s="52"/>
      <c r="W102" s="52"/>
      <c r="X102" s="52"/>
      <c r="Y102" s="52"/>
      <c r="Z102" s="52"/>
      <c r="AA102" s="52"/>
      <c r="AB102" s="52"/>
      <c r="AC102" s="52"/>
      <c r="AD102" s="52"/>
      <c r="AE102" s="52"/>
      <c r="AF102" s="52"/>
      <c r="AG102" s="52"/>
      <c r="AH102" s="52"/>
      <c r="AI102" s="52"/>
      <c r="AJ102" s="52"/>
      <c r="AK102" s="52"/>
      <c r="AL102" s="52"/>
      <c r="AM102" s="52"/>
      <c r="AN102" s="52"/>
      <c r="AO102" s="52"/>
      <c r="AP102" s="52"/>
      <c r="AQ102" s="52"/>
      <c r="AR102" s="52"/>
      <c r="AS102" s="52"/>
      <c r="AT102" s="52"/>
      <c r="AU102" s="52"/>
      <c r="AV102" s="52"/>
      <c r="AW102" s="52"/>
      <c r="AX102" s="52"/>
      <c r="AY102" s="52"/>
      <c r="AZ102" s="52"/>
      <c r="BA102" s="52"/>
      <c r="BB102" s="52"/>
      <c r="BC102" s="52"/>
      <c r="BD102" s="52"/>
      <c r="BE102" s="52"/>
      <c r="BF102" s="52"/>
      <c r="BG102" s="52"/>
      <c r="BH102" s="52"/>
      <c r="BI102" s="52"/>
      <c r="BJ102" s="52"/>
      <c r="BK102" s="52"/>
      <c r="BL102" s="52"/>
      <c r="BM102" s="52"/>
      <c r="BN102" s="52"/>
      <c r="BO102" s="52"/>
      <c r="BP102" s="52"/>
      <c r="BQ102" s="52"/>
      <c r="BR102" s="52"/>
      <c r="BS102" s="52"/>
      <c r="BT102" s="52"/>
      <c r="BU102" s="52"/>
      <c r="BV102" s="52"/>
      <c r="BW102" s="52"/>
      <c r="BX102" s="52"/>
      <c r="BY102" s="52"/>
      <c r="BZ102" s="52"/>
    </row>
    <row r="103" spans="1:78" x14ac:dyDescent="0.25">
      <c r="Q103" s="52"/>
      <c r="R103" s="52"/>
      <c r="S103" s="52"/>
      <c r="T103" s="52"/>
      <c r="U103" s="52"/>
      <c r="V103" s="52"/>
      <c r="W103" s="52"/>
      <c r="X103" s="52"/>
      <c r="Y103" s="52"/>
      <c r="Z103" s="52"/>
      <c r="AA103" s="52"/>
      <c r="AB103" s="52"/>
      <c r="AC103" s="52"/>
      <c r="AD103" s="52"/>
      <c r="AE103" s="52"/>
      <c r="AF103" s="52"/>
      <c r="AG103" s="52"/>
      <c r="AH103" s="52"/>
      <c r="AI103" s="52"/>
      <c r="AJ103" s="52"/>
      <c r="AK103" s="52"/>
      <c r="AL103" s="52"/>
      <c r="AM103" s="52"/>
      <c r="AN103" s="52"/>
      <c r="AO103" s="52"/>
      <c r="AP103" s="52"/>
      <c r="AQ103" s="52"/>
      <c r="AR103" s="52"/>
      <c r="AS103" s="52"/>
      <c r="AT103" s="52"/>
      <c r="AU103" s="52"/>
      <c r="AV103" s="52"/>
      <c r="AW103" s="52"/>
      <c r="AX103" s="52"/>
      <c r="AY103" s="52"/>
      <c r="AZ103" s="52"/>
      <c r="BA103" s="52"/>
      <c r="BB103" s="52"/>
      <c r="BC103" s="52"/>
      <c r="BD103" s="52"/>
      <c r="BE103" s="52"/>
      <c r="BF103" s="52"/>
      <c r="BG103" s="52"/>
      <c r="BH103" s="52"/>
      <c r="BI103" s="52"/>
      <c r="BJ103" s="52"/>
      <c r="BK103" s="52"/>
      <c r="BL103" s="52"/>
      <c r="BM103" s="52"/>
      <c r="BN103" s="52"/>
      <c r="BO103" s="52"/>
      <c r="BP103" s="52"/>
      <c r="BQ103" s="52"/>
      <c r="BR103" s="52"/>
      <c r="BS103" s="52"/>
      <c r="BT103" s="52"/>
      <c r="BU103" s="52"/>
      <c r="BV103" s="52"/>
      <c r="BW103" s="52"/>
      <c r="BX103" s="52"/>
      <c r="BY103" s="52"/>
      <c r="BZ103" s="52"/>
    </row>
    <row r="104" spans="1:78" x14ac:dyDescent="0.25">
      <c r="Q104" s="52"/>
      <c r="R104" s="52"/>
      <c r="S104" s="52"/>
      <c r="T104" s="52"/>
      <c r="U104" s="52"/>
      <c r="V104" s="52"/>
      <c r="W104" s="52"/>
      <c r="X104" s="52"/>
      <c r="Y104" s="52"/>
      <c r="Z104" s="52"/>
      <c r="AA104" s="52"/>
      <c r="AB104" s="52"/>
      <c r="AC104" s="52"/>
      <c r="AD104" s="52"/>
      <c r="AE104" s="52"/>
      <c r="AF104" s="52"/>
      <c r="AG104" s="52"/>
      <c r="AH104" s="52"/>
      <c r="AI104" s="52"/>
      <c r="AJ104" s="52"/>
      <c r="AK104" s="52"/>
      <c r="AL104" s="52"/>
      <c r="AM104" s="52"/>
      <c r="AN104" s="52"/>
      <c r="AO104" s="52"/>
      <c r="AP104" s="52"/>
      <c r="AQ104" s="52"/>
      <c r="AR104" s="52"/>
      <c r="AS104" s="52"/>
      <c r="AT104" s="52"/>
      <c r="AU104" s="52"/>
      <c r="AV104" s="52"/>
      <c r="AW104" s="52"/>
      <c r="AX104" s="52"/>
      <c r="AY104" s="52"/>
      <c r="AZ104" s="52"/>
      <c r="BA104" s="52"/>
      <c r="BB104" s="52"/>
      <c r="BC104" s="52"/>
      <c r="BD104" s="52"/>
      <c r="BE104" s="52"/>
      <c r="BF104" s="52"/>
      <c r="BG104" s="52"/>
      <c r="BH104" s="52"/>
      <c r="BI104" s="52"/>
      <c r="BJ104" s="52"/>
      <c r="BK104" s="52"/>
      <c r="BL104" s="52"/>
      <c r="BM104" s="52"/>
      <c r="BN104" s="52"/>
      <c r="BO104" s="52"/>
      <c r="BP104" s="52"/>
      <c r="BQ104" s="52"/>
      <c r="BR104" s="52"/>
      <c r="BS104" s="52"/>
      <c r="BT104" s="52"/>
      <c r="BU104" s="52"/>
      <c r="BV104" s="52"/>
      <c r="BW104" s="52"/>
      <c r="BX104" s="52"/>
      <c r="BY104" s="52"/>
      <c r="BZ104" s="52"/>
    </row>
    <row r="105" spans="1:78" x14ac:dyDescent="0.25">
      <c r="Q105" s="52"/>
      <c r="R105" s="52"/>
      <c r="S105" s="52"/>
      <c r="T105" s="52"/>
      <c r="U105" s="52"/>
      <c r="V105" s="52"/>
      <c r="W105" s="52"/>
      <c r="X105" s="52"/>
      <c r="Y105" s="52"/>
      <c r="Z105" s="52"/>
      <c r="AA105" s="52"/>
      <c r="AB105" s="52"/>
      <c r="AC105" s="52"/>
      <c r="AD105" s="52"/>
      <c r="AE105" s="52"/>
      <c r="AF105" s="52"/>
      <c r="AG105" s="52"/>
      <c r="AH105" s="52"/>
      <c r="AI105" s="52"/>
      <c r="AJ105" s="52"/>
      <c r="AK105" s="52"/>
      <c r="AL105" s="52"/>
      <c r="AM105" s="52"/>
      <c r="AN105" s="52"/>
      <c r="AO105" s="52"/>
      <c r="AP105" s="52"/>
      <c r="AQ105" s="52"/>
      <c r="AR105" s="52"/>
      <c r="AS105" s="52"/>
      <c r="AT105" s="52"/>
      <c r="AU105" s="52"/>
      <c r="AV105" s="52"/>
      <c r="AW105" s="52"/>
      <c r="AX105" s="52"/>
      <c r="AY105" s="52"/>
      <c r="AZ105" s="52"/>
      <c r="BA105" s="52"/>
      <c r="BB105" s="52"/>
      <c r="BC105" s="52"/>
      <c r="BD105" s="52"/>
      <c r="BE105" s="52"/>
      <c r="BF105" s="52"/>
      <c r="BG105" s="52"/>
      <c r="BH105" s="52"/>
      <c r="BI105" s="52"/>
      <c r="BJ105" s="52"/>
      <c r="BK105" s="52"/>
      <c r="BL105" s="52"/>
      <c r="BM105" s="52"/>
      <c r="BN105" s="52"/>
      <c r="BO105" s="52"/>
      <c r="BP105" s="52"/>
      <c r="BQ105" s="52"/>
      <c r="BR105" s="52"/>
      <c r="BS105" s="52"/>
      <c r="BT105" s="52"/>
      <c r="BU105" s="52"/>
      <c r="BV105" s="52"/>
      <c r="BW105" s="52"/>
      <c r="BX105" s="52"/>
      <c r="BY105" s="52"/>
      <c r="BZ105" s="52"/>
    </row>
    <row r="106" spans="1:78" x14ac:dyDescent="0.25">
      <c r="Q106" s="52"/>
      <c r="R106" s="52"/>
      <c r="S106" s="52"/>
      <c r="T106" s="52"/>
      <c r="U106" s="52"/>
      <c r="V106" s="52"/>
      <c r="W106" s="52"/>
      <c r="X106" s="52"/>
      <c r="Y106" s="52"/>
      <c r="Z106" s="52"/>
      <c r="AA106" s="52"/>
      <c r="AB106" s="52"/>
      <c r="AC106" s="52"/>
      <c r="AD106" s="52"/>
      <c r="AE106" s="52"/>
      <c r="AF106" s="52"/>
      <c r="AG106" s="52"/>
      <c r="AH106" s="52"/>
      <c r="AI106" s="52"/>
      <c r="AJ106" s="52"/>
      <c r="AK106" s="52"/>
      <c r="AL106" s="52"/>
      <c r="AM106" s="52"/>
      <c r="AN106" s="52"/>
      <c r="AO106" s="52"/>
      <c r="AP106" s="52"/>
      <c r="AQ106" s="52"/>
      <c r="AR106" s="52"/>
      <c r="AS106" s="52"/>
      <c r="AT106" s="52"/>
      <c r="AU106" s="52"/>
      <c r="AV106" s="52"/>
      <c r="AW106" s="52"/>
      <c r="AX106" s="52"/>
      <c r="AY106" s="52"/>
      <c r="AZ106" s="52"/>
      <c r="BA106" s="52"/>
      <c r="BB106" s="52"/>
      <c r="BC106" s="52"/>
      <c r="BD106" s="52"/>
      <c r="BE106" s="52"/>
      <c r="BF106" s="52"/>
      <c r="BG106" s="52"/>
      <c r="BH106" s="52"/>
      <c r="BI106" s="52"/>
      <c r="BJ106" s="52"/>
      <c r="BK106" s="52"/>
      <c r="BL106" s="52"/>
      <c r="BM106" s="52"/>
      <c r="BN106" s="52"/>
      <c r="BO106" s="52"/>
      <c r="BP106" s="52"/>
      <c r="BQ106" s="52"/>
      <c r="BR106" s="52"/>
      <c r="BS106" s="52"/>
      <c r="BT106" s="52"/>
      <c r="BU106" s="52"/>
      <c r="BV106" s="52"/>
      <c r="BW106" s="52"/>
      <c r="BX106" s="52"/>
      <c r="BY106" s="52"/>
      <c r="BZ106" s="52"/>
    </row>
    <row r="107" spans="1:78" x14ac:dyDescent="0.25">
      <c r="Q107" s="52"/>
      <c r="R107" s="52"/>
      <c r="S107" s="52"/>
      <c r="T107" s="52"/>
      <c r="U107" s="52"/>
      <c r="V107" s="52"/>
      <c r="W107" s="52"/>
      <c r="X107" s="52"/>
      <c r="Y107" s="52"/>
      <c r="Z107" s="52"/>
      <c r="AA107" s="52"/>
      <c r="AB107" s="52"/>
      <c r="AC107" s="52"/>
      <c r="AD107" s="52"/>
      <c r="AE107" s="52"/>
      <c r="AF107" s="52"/>
      <c r="AG107" s="52"/>
      <c r="AH107" s="52"/>
      <c r="AI107" s="52"/>
      <c r="AJ107" s="52"/>
      <c r="AK107" s="52"/>
      <c r="AL107" s="52"/>
      <c r="AM107" s="52"/>
      <c r="AN107" s="52"/>
      <c r="AO107" s="52"/>
      <c r="AP107" s="52"/>
      <c r="AQ107" s="52"/>
      <c r="AR107" s="52"/>
      <c r="AS107" s="52"/>
      <c r="AT107" s="52"/>
      <c r="AU107" s="52"/>
      <c r="AV107" s="52"/>
      <c r="AW107" s="52"/>
      <c r="AX107" s="52"/>
      <c r="AY107" s="52"/>
      <c r="AZ107" s="52"/>
      <c r="BA107" s="52"/>
      <c r="BB107" s="52"/>
      <c r="BC107" s="52"/>
      <c r="BD107" s="52"/>
      <c r="BE107" s="52"/>
      <c r="BF107" s="52"/>
      <c r="BG107" s="52"/>
      <c r="BH107" s="52"/>
      <c r="BI107" s="52"/>
      <c r="BJ107" s="52"/>
      <c r="BK107" s="52"/>
      <c r="BL107" s="52"/>
      <c r="BM107" s="52"/>
      <c r="BN107" s="52"/>
      <c r="BO107" s="52"/>
      <c r="BP107" s="52"/>
      <c r="BQ107" s="52"/>
      <c r="BR107" s="52"/>
      <c r="BS107" s="52"/>
      <c r="BT107" s="52"/>
      <c r="BU107" s="52"/>
      <c r="BV107" s="52"/>
      <c r="BW107" s="52"/>
      <c r="BX107" s="52"/>
      <c r="BY107" s="52"/>
      <c r="BZ107" s="52"/>
    </row>
    <row r="108" spans="1:78" x14ac:dyDescent="0.25">
      <c r="Q108" s="52"/>
      <c r="R108" s="52"/>
      <c r="S108" s="52"/>
      <c r="T108" s="52"/>
      <c r="U108" s="52"/>
      <c r="V108" s="52"/>
      <c r="W108" s="52"/>
      <c r="X108" s="52"/>
      <c r="Y108" s="52"/>
      <c r="Z108" s="52"/>
      <c r="AA108" s="52"/>
      <c r="AB108" s="52"/>
      <c r="AC108" s="52"/>
      <c r="AD108" s="52"/>
      <c r="AE108" s="52"/>
      <c r="AF108" s="52"/>
      <c r="AG108" s="52"/>
      <c r="AH108" s="52"/>
      <c r="AI108" s="52"/>
      <c r="AJ108" s="52"/>
      <c r="AK108" s="52"/>
      <c r="AL108" s="52"/>
      <c r="AM108" s="52"/>
      <c r="AN108" s="52"/>
      <c r="AO108" s="52"/>
      <c r="AP108" s="52"/>
      <c r="AQ108" s="52"/>
      <c r="AR108" s="52"/>
      <c r="AS108" s="52"/>
      <c r="AT108" s="52"/>
      <c r="AU108" s="52"/>
      <c r="AV108" s="52"/>
      <c r="AW108" s="52"/>
      <c r="AX108" s="52"/>
      <c r="AY108" s="52"/>
      <c r="AZ108" s="52"/>
      <c r="BA108" s="52"/>
      <c r="BB108" s="52"/>
      <c r="BC108" s="52"/>
      <c r="BD108" s="52"/>
      <c r="BE108" s="52"/>
      <c r="BF108" s="52"/>
      <c r="BG108" s="52"/>
      <c r="BH108" s="52"/>
      <c r="BI108" s="52"/>
      <c r="BJ108" s="52"/>
      <c r="BK108" s="52"/>
      <c r="BL108" s="52"/>
      <c r="BM108" s="52"/>
      <c r="BN108" s="52"/>
      <c r="BO108" s="52"/>
      <c r="BP108" s="52"/>
      <c r="BQ108" s="52"/>
      <c r="BR108" s="52"/>
      <c r="BS108" s="52"/>
      <c r="BT108" s="52"/>
      <c r="BU108" s="52"/>
      <c r="BV108" s="52"/>
      <c r="BW108" s="52"/>
      <c r="BX108" s="52"/>
      <c r="BY108" s="52"/>
      <c r="BZ108" s="52"/>
    </row>
    <row r="109" spans="1:78" x14ac:dyDescent="0.25">
      <c r="Q109" s="52"/>
      <c r="R109" s="52"/>
      <c r="S109" s="52"/>
      <c r="T109" s="52"/>
      <c r="U109" s="52"/>
      <c r="V109" s="52"/>
      <c r="W109" s="52"/>
      <c r="X109" s="52"/>
      <c r="Y109" s="52"/>
      <c r="Z109" s="52"/>
      <c r="AA109" s="52"/>
      <c r="AB109" s="52"/>
      <c r="AC109" s="52"/>
      <c r="AD109" s="52"/>
      <c r="AE109" s="52"/>
      <c r="AF109" s="52"/>
      <c r="AG109" s="52"/>
      <c r="AH109" s="52"/>
      <c r="AI109" s="52"/>
      <c r="AJ109" s="52"/>
      <c r="AK109" s="52"/>
      <c r="AL109" s="52"/>
      <c r="AM109" s="52"/>
      <c r="AN109" s="52"/>
      <c r="AO109" s="52"/>
      <c r="AP109" s="52"/>
      <c r="AQ109" s="52"/>
      <c r="AR109" s="52"/>
      <c r="AS109" s="52"/>
      <c r="AT109" s="52"/>
      <c r="AU109" s="52"/>
      <c r="AV109" s="52"/>
      <c r="AW109" s="52"/>
      <c r="AX109" s="52"/>
      <c r="AY109" s="52"/>
      <c r="AZ109" s="52"/>
      <c r="BA109" s="52"/>
      <c r="BB109" s="52"/>
      <c r="BC109" s="52"/>
      <c r="BD109" s="52"/>
      <c r="BE109" s="52"/>
      <c r="BF109" s="52"/>
      <c r="BG109" s="52"/>
      <c r="BH109" s="52"/>
      <c r="BI109" s="52"/>
      <c r="BJ109" s="52"/>
      <c r="BK109" s="52"/>
      <c r="BL109" s="52"/>
      <c r="BM109" s="52"/>
      <c r="BN109" s="52"/>
      <c r="BO109" s="52"/>
      <c r="BP109" s="52"/>
      <c r="BQ109" s="52"/>
      <c r="BR109" s="52"/>
      <c r="BS109" s="52"/>
      <c r="BT109" s="52"/>
      <c r="BU109" s="52"/>
      <c r="BV109" s="52"/>
      <c r="BW109" s="52"/>
      <c r="BX109" s="52"/>
      <c r="BY109" s="52"/>
      <c r="BZ109" s="52"/>
    </row>
    <row r="110" spans="1:78" x14ac:dyDescent="0.25">
      <c r="Q110" s="52"/>
      <c r="R110" s="52"/>
      <c r="S110" s="52"/>
      <c r="T110" s="52"/>
      <c r="U110" s="52"/>
      <c r="V110" s="52"/>
      <c r="W110" s="52"/>
      <c r="X110" s="52"/>
      <c r="Y110" s="52"/>
      <c r="Z110" s="52"/>
      <c r="AA110" s="52"/>
      <c r="AB110" s="52"/>
      <c r="AC110" s="52"/>
      <c r="AD110" s="52"/>
      <c r="AE110" s="52"/>
      <c r="AF110" s="52"/>
      <c r="AG110" s="52"/>
      <c r="AH110" s="52"/>
      <c r="AI110" s="52"/>
      <c r="AJ110" s="52"/>
      <c r="AK110" s="52"/>
      <c r="AL110" s="52"/>
      <c r="AM110" s="52"/>
      <c r="AN110" s="52"/>
      <c r="AO110" s="52"/>
      <c r="AP110" s="52"/>
      <c r="AQ110" s="52"/>
      <c r="AR110" s="52"/>
      <c r="AS110" s="52"/>
      <c r="AT110" s="52"/>
      <c r="AU110" s="52"/>
      <c r="AV110" s="52"/>
      <c r="AW110" s="52"/>
      <c r="AX110" s="52"/>
      <c r="AY110" s="52"/>
      <c r="AZ110" s="52"/>
      <c r="BA110" s="52"/>
      <c r="BB110" s="52"/>
      <c r="BC110" s="52"/>
      <c r="BD110" s="52"/>
      <c r="BE110" s="52"/>
      <c r="BF110" s="52"/>
      <c r="BG110" s="52"/>
      <c r="BH110" s="52"/>
      <c r="BI110" s="52"/>
      <c r="BJ110" s="52"/>
      <c r="BK110" s="52"/>
      <c r="BL110" s="52"/>
      <c r="BM110" s="52"/>
      <c r="BN110" s="52"/>
      <c r="BO110" s="52"/>
      <c r="BP110" s="52"/>
      <c r="BQ110" s="52"/>
      <c r="BR110" s="52"/>
      <c r="BS110" s="52"/>
      <c r="BT110" s="52"/>
      <c r="BU110" s="52"/>
      <c r="BV110" s="52"/>
      <c r="BW110" s="52"/>
      <c r="BX110" s="52"/>
      <c r="BY110" s="52"/>
      <c r="BZ110" s="52"/>
    </row>
    <row r="111" spans="1:78" x14ac:dyDescent="0.25">
      <c r="Q111" s="52"/>
      <c r="R111" s="52"/>
      <c r="S111" s="52"/>
      <c r="T111" s="52"/>
      <c r="U111" s="52"/>
      <c r="V111" s="52"/>
      <c r="W111" s="52"/>
      <c r="X111" s="52"/>
      <c r="Y111" s="52"/>
      <c r="Z111" s="52"/>
      <c r="AA111" s="52"/>
      <c r="AB111" s="52"/>
      <c r="AC111" s="52"/>
      <c r="AD111" s="52"/>
      <c r="AE111" s="52"/>
      <c r="AF111" s="52"/>
      <c r="AG111" s="52"/>
      <c r="AH111" s="52"/>
      <c r="AI111" s="52"/>
      <c r="AJ111" s="52"/>
      <c r="AK111" s="52"/>
      <c r="AL111" s="52"/>
      <c r="AM111" s="52"/>
      <c r="AN111" s="52"/>
      <c r="AO111" s="52"/>
      <c r="AP111" s="52"/>
      <c r="AQ111" s="52"/>
      <c r="AR111" s="52"/>
      <c r="AS111" s="52"/>
      <c r="AT111" s="52"/>
      <c r="AU111" s="52"/>
      <c r="AV111" s="52"/>
      <c r="AW111" s="52"/>
      <c r="AX111" s="52"/>
      <c r="AY111" s="52"/>
      <c r="AZ111" s="52"/>
      <c r="BA111" s="52"/>
      <c r="BB111" s="52"/>
      <c r="BC111" s="52"/>
      <c r="BD111" s="52"/>
      <c r="BE111" s="52"/>
      <c r="BF111" s="52"/>
      <c r="BG111" s="52"/>
      <c r="BH111" s="52"/>
      <c r="BI111" s="52"/>
      <c r="BJ111" s="52"/>
      <c r="BK111" s="52"/>
      <c r="BL111" s="52"/>
      <c r="BM111" s="52"/>
      <c r="BN111" s="52"/>
      <c r="BO111" s="52"/>
      <c r="BP111" s="52"/>
      <c r="BQ111" s="52"/>
      <c r="BR111" s="52"/>
      <c r="BS111" s="52"/>
      <c r="BT111" s="52"/>
      <c r="BU111" s="52"/>
      <c r="BV111" s="52"/>
      <c r="BW111" s="52"/>
      <c r="BX111" s="52"/>
      <c r="BY111" s="52"/>
      <c r="BZ111" s="52"/>
    </row>
    <row r="112" spans="1:78" x14ac:dyDescent="0.25">
      <c r="Q112" s="52"/>
      <c r="R112" s="52"/>
      <c r="S112" s="52"/>
      <c r="T112" s="52"/>
      <c r="U112" s="52"/>
      <c r="V112" s="52"/>
      <c r="W112" s="52"/>
      <c r="X112" s="52"/>
      <c r="Y112" s="52"/>
      <c r="Z112" s="52"/>
      <c r="AA112" s="52"/>
      <c r="AB112" s="52"/>
      <c r="AC112" s="52"/>
      <c r="AD112" s="52"/>
      <c r="AE112" s="52"/>
      <c r="AF112" s="52"/>
      <c r="AG112" s="52"/>
      <c r="AH112" s="52"/>
      <c r="AI112" s="52"/>
      <c r="AJ112" s="52"/>
      <c r="AK112" s="52"/>
      <c r="AL112" s="52"/>
      <c r="AM112" s="52"/>
      <c r="AN112" s="52"/>
      <c r="AO112" s="52"/>
      <c r="AP112" s="52"/>
      <c r="AQ112" s="52"/>
      <c r="AR112" s="52"/>
      <c r="AS112" s="52"/>
      <c r="AT112" s="52"/>
      <c r="AU112" s="52"/>
      <c r="AV112" s="52"/>
      <c r="AW112" s="52"/>
      <c r="AX112" s="52"/>
      <c r="AY112" s="52"/>
      <c r="AZ112" s="52"/>
      <c r="BA112" s="52"/>
      <c r="BB112" s="52"/>
      <c r="BC112" s="52"/>
      <c r="BD112" s="52"/>
      <c r="BE112" s="52"/>
      <c r="BF112" s="52"/>
      <c r="BG112" s="52"/>
      <c r="BH112" s="52"/>
      <c r="BI112" s="52"/>
      <c r="BJ112" s="52"/>
      <c r="BK112" s="52"/>
      <c r="BL112" s="52"/>
      <c r="BM112" s="52"/>
      <c r="BN112" s="52"/>
      <c r="BO112" s="52"/>
      <c r="BP112" s="52"/>
      <c r="BQ112" s="52"/>
      <c r="BR112" s="52"/>
      <c r="BS112" s="52"/>
      <c r="BT112" s="52"/>
      <c r="BU112" s="52"/>
      <c r="BV112" s="52"/>
      <c r="BW112" s="52"/>
      <c r="BX112" s="52"/>
      <c r="BY112" s="52"/>
      <c r="BZ112" s="52"/>
    </row>
    <row r="113" spans="17:78" x14ac:dyDescent="0.25">
      <c r="Q113" s="52"/>
      <c r="R113" s="52"/>
      <c r="S113" s="52"/>
      <c r="T113" s="52"/>
      <c r="U113" s="52"/>
      <c r="V113" s="52"/>
      <c r="W113" s="52"/>
      <c r="X113" s="52"/>
      <c r="Y113" s="52"/>
      <c r="Z113" s="52"/>
      <c r="AA113" s="52"/>
      <c r="AB113" s="52"/>
      <c r="AC113" s="52"/>
      <c r="AD113" s="52"/>
      <c r="AE113" s="52"/>
      <c r="AF113" s="52"/>
      <c r="AG113" s="52"/>
      <c r="AH113" s="52"/>
      <c r="AI113" s="52"/>
      <c r="AJ113" s="52"/>
      <c r="AK113" s="52"/>
      <c r="AL113" s="52"/>
      <c r="AM113" s="52"/>
      <c r="AN113" s="52"/>
      <c r="AO113" s="52"/>
      <c r="AP113" s="52"/>
      <c r="AQ113" s="52"/>
      <c r="AR113" s="52"/>
      <c r="AS113" s="52"/>
      <c r="AT113" s="52"/>
      <c r="AU113" s="52"/>
      <c r="AV113" s="52"/>
      <c r="AW113" s="52"/>
      <c r="AX113" s="52"/>
      <c r="AY113" s="52"/>
      <c r="AZ113" s="52"/>
      <c r="BA113" s="52"/>
      <c r="BB113" s="52"/>
      <c r="BC113" s="52"/>
      <c r="BD113" s="52"/>
      <c r="BE113" s="52"/>
      <c r="BF113" s="52"/>
      <c r="BG113" s="52"/>
      <c r="BH113" s="52"/>
      <c r="BI113" s="52"/>
      <c r="BJ113" s="52"/>
      <c r="BK113" s="52"/>
      <c r="BL113" s="52"/>
      <c r="BM113" s="52"/>
      <c r="BN113" s="52"/>
      <c r="BO113" s="52"/>
      <c r="BP113" s="52"/>
      <c r="BQ113" s="52"/>
      <c r="BR113" s="52"/>
      <c r="BS113" s="52"/>
      <c r="BT113" s="52"/>
      <c r="BU113" s="52"/>
      <c r="BV113" s="52"/>
      <c r="BW113" s="52"/>
      <c r="BX113" s="52"/>
      <c r="BY113" s="52"/>
      <c r="BZ113" s="52"/>
    </row>
    <row r="114" spans="17:78" x14ac:dyDescent="0.25">
      <c r="Q114" s="52"/>
      <c r="R114" s="52"/>
      <c r="S114" s="52"/>
      <c r="T114" s="52"/>
      <c r="U114" s="52"/>
      <c r="V114" s="52"/>
      <c r="W114" s="52"/>
      <c r="X114" s="52"/>
      <c r="Y114" s="52"/>
      <c r="Z114" s="52"/>
      <c r="AA114" s="52"/>
      <c r="AB114" s="52"/>
      <c r="AC114" s="52"/>
      <c r="AD114" s="52"/>
      <c r="AE114" s="52"/>
      <c r="AF114" s="52"/>
      <c r="AG114" s="52"/>
      <c r="AH114" s="52"/>
      <c r="AI114" s="52"/>
      <c r="AJ114" s="52"/>
      <c r="AK114" s="52"/>
      <c r="AL114" s="52"/>
      <c r="AM114" s="52"/>
      <c r="AN114" s="52"/>
      <c r="AO114" s="52"/>
      <c r="AP114" s="52"/>
      <c r="AQ114" s="52"/>
      <c r="AR114" s="52"/>
      <c r="AS114" s="52"/>
      <c r="AT114" s="52"/>
      <c r="AU114" s="52"/>
      <c r="AV114" s="52"/>
      <c r="AW114" s="52"/>
      <c r="AX114" s="52"/>
      <c r="AY114" s="52"/>
      <c r="AZ114" s="52"/>
      <c r="BA114" s="52"/>
      <c r="BB114" s="52"/>
      <c r="BC114" s="52"/>
      <c r="BD114" s="52"/>
      <c r="BE114" s="52"/>
      <c r="BF114" s="52"/>
      <c r="BG114" s="52"/>
      <c r="BH114" s="52"/>
      <c r="BI114" s="52"/>
      <c r="BJ114" s="52"/>
      <c r="BK114" s="52"/>
      <c r="BL114" s="52"/>
      <c r="BM114" s="52"/>
      <c r="BN114" s="52"/>
      <c r="BO114" s="52"/>
      <c r="BP114" s="52"/>
      <c r="BQ114" s="52"/>
      <c r="BR114" s="52"/>
      <c r="BS114" s="52"/>
      <c r="BT114" s="52"/>
      <c r="BU114" s="52"/>
      <c r="BV114" s="52"/>
      <c r="BW114" s="52"/>
      <c r="BX114" s="52"/>
      <c r="BY114" s="52"/>
      <c r="BZ114" s="52"/>
    </row>
    <row r="115" spans="17:78" x14ac:dyDescent="0.25">
      <c r="Q115" s="52"/>
      <c r="R115" s="52"/>
      <c r="S115" s="52"/>
      <c r="T115" s="52"/>
      <c r="U115" s="52"/>
      <c r="V115" s="52"/>
      <c r="W115" s="52"/>
      <c r="X115" s="52"/>
      <c r="Y115" s="52"/>
      <c r="Z115" s="52"/>
      <c r="AA115" s="52"/>
      <c r="AB115" s="52"/>
      <c r="AC115" s="52"/>
      <c r="AD115" s="52"/>
      <c r="AE115" s="52"/>
      <c r="AF115" s="52"/>
      <c r="AG115" s="52"/>
      <c r="AH115" s="52"/>
      <c r="AI115" s="52"/>
      <c r="AJ115" s="52"/>
      <c r="AK115" s="52"/>
      <c r="AL115" s="52"/>
      <c r="AM115" s="52"/>
      <c r="AN115" s="52"/>
      <c r="AO115" s="52"/>
      <c r="AP115" s="52"/>
      <c r="AQ115" s="52"/>
      <c r="AR115" s="52"/>
      <c r="AS115" s="52"/>
      <c r="AT115" s="52"/>
      <c r="AU115" s="52"/>
      <c r="AV115" s="52"/>
      <c r="AW115" s="52"/>
      <c r="AX115" s="52"/>
      <c r="AY115" s="52"/>
      <c r="AZ115" s="52"/>
      <c r="BA115" s="52"/>
      <c r="BB115" s="52"/>
      <c r="BC115" s="52"/>
      <c r="BD115" s="52"/>
      <c r="BE115" s="52"/>
      <c r="BF115" s="52"/>
      <c r="BG115" s="52"/>
      <c r="BH115" s="52"/>
      <c r="BI115" s="52"/>
      <c r="BJ115" s="52"/>
      <c r="BK115" s="52"/>
      <c r="BL115" s="52"/>
      <c r="BM115" s="52"/>
      <c r="BN115" s="52"/>
      <c r="BO115" s="52"/>
      <c r="BP115" s="52"/>
      <c r="BQ115" s="52"/>
      <c r="BR115" s="52"/>
      <c r="BS115" s="52"/>
      <c r="BT115" s="52"/>
      <c r="BU115" s="52"/>
      <c r="BV115" s="52"/>
      <c r="BW115" s="52"/>
      <c r="BX115" s="52"/>
      <c r="BY115" s="52"/>
      <c r="BZ115" s="52"/>
    </row>
    <row r="116" spans="17:78" x14ac:dyDescent="0.25">
      <c r="Q116" s="52"/>
      <c r="R116" s="52"/>
      <c r="S116" s="52"/>
      <c r="T116" s="52"/>
      <c r="U116" s="52"/>
      <c r="V116" s="52"/>
      <c r="W116" s="52"/>
      <c r="X116" s="52"/>
      <c r="Y116" s="52"/>
      <c r="Z116" s="52"/>
      <c r="AA116" s="52"/>
      <c r="AB116" s="52"/>
      <c r="AC116" s="52"/>
      <c r="AD116" s="52"/>
      <c r="AE116" s="52"/>
      <c r="AF116" s="52"/>
      <c r="AG116" s="52"/>
      <c r="AH116" s="52"/>
      <c r="AI116" s="52"/>
      <c r="AJ116" s="52"/>
      <c r="AK116" s="52"/>
      <c r="AL116" s="52"/>
      <c r="AM116" s="52"/>
      <c r="AN116" s="52"/>
      <c r="AO116" s="52"/>
      <c r="AP116" s="52"/>
      <c r="AQ116" s="52"/>
      <c r="AR116" s="52"/>
      <c r="AS116" s="52"/>
      <c r="AT116" s="52"/>
      <c r="AU116" s="52"/>
      <c r="AV116" s="52"/>
      <c r="AW116" s="52"/>
      <c r="AX116" s="52"/>
      <c r="AY116" s="52"/>
      <c r="AZ116" s="52"/>
      <c r="BA116" s="52"/>
      <c r="BB116" s="52"/>
      <c r="BC116" s="52"/>
      <c r="BD116" s="52"/>
      <c r="BE116" s="52"/>
      <c r="BF116" s="52"/>
      <c r="BG116" s="52"/>
      <c r="BH116" s="52"/>
      <c r="BI116" s="52"/>
      <c r="BJ116" s="52"/>
      <c r="BK116" s="52"/>
      <c r="BL116" s="52"/>
      <c r="BM116" s="52"/>
      <c r="BN116" s="52"/>
      <c r="BO116" s="52"/>
      <c r="BP116" s="52"/>
      <c r="BQ116" s="52"/>
      <c r="BR116" s="52"/>
      <c r="BS116" s="52"/>
      <c r="BT116" s="52"/>
      <c r="BU116" s="52"/>
      <c r="BV116" s="52"/>
      <c r="BW116" s="52"/>
      <c r="BX116" s="52"/>
      <c r="BY116" s="52"/>
      <c r="BZ116" s="52"/>
    </row>
    <row r="117" spans="17:78" x14ac:dyDescent="0.25">
      <c r="Q117" s="52"/>
      <c r="R117" s="52"/>
      <c r="S117" s="52"/>
      <c r="T117" s="52"/>
      <c r="U117" s="52"/>
      <c r="V117" s="52"/>
      <c r="W117" s="52"/>
      <c r="X117" s="52"/>
      <c r="Y117" s="52"/>
      <c r="Z117" s="52"/>
      <c r="AA117" s="52"/>
      <c r="AB117" s="52"/>
      <c r="AC117" s="52"/>
      <c r="AD117" s="52"/>
      <c r="AE117" s="52"/>
      <c r="AF117" s="52"/>
      <c r="AG117" s="52"/>
      <c r="AH117" s="52"/>
      <c r="AI117" s="52"/>
      <c r="AJ117" s="52"/>
      <c r="AK117" s="52"/>
      <c r="AL117" s="52"/>
      <c r="AM117" s="52"/>
      <c r="AN117" s="52"/>
      <c r="AO117" s="52"/>
      <c r="AP117" s="52"/>
      <c r="AQ117" s="52"/>
      <c r="AR117" s="52"/>
      <c r="AS117" s="52"/>
      <c r="AT117" s="52"/>
      <c r="AU117" s="52"/>
      <c r="AV117" s="52"/>
      <c r="AW117" s="52"/>
      <c r="AX117" s="52"/>
      <c r="AY117" s="52"/>
      <c r="AZ117" s="52"/>
      <c r="BA117" s="52"/>
      <c r="BB117" s="52"/>
      <c r="BC117" s="52"/>
      <c r="BD117" s="52"/>
      <c r="BE117" s="52"/>
      <c r="BF117" s="52"/>
      <c r="BG117" s="52"/>
      <c r="BH117" s="52"/>
      <c r="BI117" s="52"/>
      <c r="BJ117" s="52"/>
      <c r="BK117" s="52"/>
      <c r="BL117" s="52"/>
      <c r="BM117" s="52"/>
      <c r="BN117" s="52"/>
      <c r="BO117" s="52"/>
      <c r="BP117" s="52"/>
      <c r="BQ117" s="52"/>
      <c r="BR117" s="52"/>
      <c r="BS117" s="52"/>
      <c r="BT117" s="52"/>
      <c r="BU117" s="52"/>
      <c r="BV117" s="52"/>
      <c r="BW117" s="52"/>
      <c r="BX117" s="52"/>
      <c r="BY117" s="52"/>
      <c r="BZ117" s="52"/>
    </row>
    <row r="118" spans="17:78" x14ac:dyDescent="0.25">
      <c r="Q118" s="52"/>
      <c r="R118" s="52"/>
      <c r="S118" s="52"/>
      <c r="T118" s="52"/>
      <c r="U118" s="52"/>
      <c r="V118" s="52"/>
      <c r="W118" s="52"/>
      <c r="X118" s="52"/>
      <c r="Y118" s="52"/>
      <c r="Z118" s="52"/>
      <c r="AA118" s="52"/>
      <c r="AB118" s="52"/>
      <c r="AC118" s="52"/>
      <c r="AD118" s="52"/>
      <c r="AE118" s="52"/>
      <c r="AF118" s="52"/>
      <c r="AG118" s="52"/>
      <c r="AH118" s="52"/>
      <c r="AI118" s="52"/>
      <c r="AJ118" s="52"/>
      <c r="AK118" s="52"/>
      <c r="AL118" s="52"/>
      <c r="AM118" s="52"/>
      <c r="AN118" s="52"/>
      <c r="AO118" s="52"/>
      <c r="AP118" s="52"/>
      <c r="AQ118" s="52"/>
      <c r="AR118" s="52"/>
      <c r="AS118" s="52"/>
      <c r="AT118" s="52"/>
      <c r="AU118" s="52"/>
      <c r="AV118" s="52"/>
      <c r="AW118" s="52"/>
      <c r="AX118" s="52"/>
      <c r="AY118" s="52"/>
      <c r="AZ118" s="52"/>
      <c r="BA118" s="52"/>
      <c r="BB118" s="52"/>
      <c r="BC118" s="52"/>
      <c r="BD118" s="52"/>
      <c r="BE118" s="52"/>
      <c r="BF118" s="52"/>
      <c r="BG118" s="52"/>
      <c r="BH118" s="52"/>
      <c r="BI118" s="52"/>
      <c r="BJ118" s="52"/>
      <c r="BK118" s="52"/>
      <c r="BL118" s="52"/>
      <c r="BM118" s="52"/>
      <c r="BN118" s="52"/>
      <c r="BO118" s="52"/>
      <c r="BP118" s="52"/>
      <c r="BQ118" s="52"/>
      <c r="BR118" s="52"/>
      <c r="BS118" s="52"/>
      <c r="BT118" s="52"/>
      <c r="BU118" s="52"/>
      <c r="BV118" s="52"/>
      <c r="BW118" s="52"/>
      <c r="BX118" s="52"/>
      <c r="BY118" s="52"/>
      <c r="BZ118" s="52"/>
    </row>
    <row r="119" spans="17:78" x14ac:dyDescent="0.25">
      <c r="Q119" s="52"/>
      <c r="R119" s="52"/>
      <c r="S119" s="52"/>
      <c r="T119" s="52"/>
      <c r="U119" s="52"/>
      <c r="V119" s="52"/>
      <c r="W119" s="52"/>
      <c r="X119" s="52"/>
      <c r="Y119" s="52"/>
      <c r="Z119" s="52"/>
      <c r="AA119" s="52"/>
      <c r="AB119" s="52"/>
      <c r="AC119" s="52"/>
      <c r="AD119" s="52"/>
      <c r="AE119" s="52"/>
      <c r="AF119" s="52"/>
      <c r="AG119" s="52"/>
      <c r="AH119" s="52"/>
      <c r="AI119" s="52"/>
      <c r="AJ119" s="52"/>
      <c r="AK119" s="52"/>
      <c r="AL119" s="52"/>
      <c r="AM119" s="52"/>
      <c r="AN119" s="52"/>
      <c r="AO119" s="52"/>
      <c r="AP119" s="52"/>
      <c r="AQ119" s="52"/>
      <c r="AR119" s="52"/>
      <c r="AS119" s="52"/>
      <c r="AT119" s="52"/>
      <c r="AU119" s="52"/>
      <c r="AV119" s="52"/>
      <c r="AW119" s="52"/>
      <c r="AX119" s="52"/>
      <c r="AY119" s="52"/>
      <c r="AZ119" s="52"/>
      <c r="BA119" s="52"/>
      <c r="BB119" s="52"/>
      <c r="BC119" s="52"/>
      <c r="BD119" s="52"/>
      <c r="BE119" s="52"/>
      <c r="BF119" s="52"/>
      <c r="BG119" s="52"/>
      <c r="BH119" s="52"/>
      <c r="BI119" s="52"/>
      <c r="BJ119" s="52"/>
      <c r="BK119" s="52"/>
      <c r="BL119" s="52"/>
      <c r="BM119" s="52"/>
      <c r="BN119" s="52"/>
      <c r="BO119" s="52"/>
      <c r="BP119" s="52"/>
      <c r="BQ119" s="52"/>
      <c r="BR119" s="52"/>
      <c r="BS119" s="52"/>
      <c r="BT119" s="52"/>
      <c r="BU119" s="52"/>
      <c r="BV119" s="52"/>
      <c r="BW119" s="52"/>
      <c r="BX119" s="52"/>
      <c r="BY119" s="52"/>
      <c r="BZ119" s="52"/>
    </row>
    <row r="120" spans="17:78" x14ac:dyDescent="0.25">
      <c r="Q120" s="52"/>
      <c r="R120" s="52"/>
      <c r="S120" s="52"/>
      <c r="T120" s="52"/>
      <c r="U120" s="52"/>
      <c r="V120" s="52"/>
      <c r="W120" s="52"/>
      <c r="X120" s="52"/>
      <c r="Y120" s="52"/>
      <c r="Z120" s="52"/>
      <c r="AA120" s="52"/>
      <c r="AB120" s="52"/>
      <c r="AC120" s="52"/>
      <c r="AD120" s="52"/>
      <c r="AE120" s="52"/>
      <c r="AF120" s="52"/>
      <c r="AG120" s="52"/>
      <c r="AH120" s="52"/>
      <c r="AI120" s="52"/>
      <c r="AJ120" s="52"/>
      <c r="AK120" s="52"/>
      <c r="AL120" s="52"/>
      <c r="AM120" s="52"/>
      <c r="AN120" s="52"/>
      <c r="AO120" s="52"/>
      <c r="AP120" s="52"/>
      <c r="AQ120" s="52"/>
      <c r="AR120" s="52"/>
      <c r="AS120" s="52"/>
      <c r="AT120" s="52"/>
      <c r="AU120" s="52"/>
      <c r="AV120" s="52"/>
      <c r="AW120" s="52"/>
      <c r="AX120" s="52"/>
      <c r="AY120" s="52"/>
      <c r="AZ120" s="52"/>
      <c r="BA120" s="52"/>
      <c r="BB120" s="52"/>
      <c r="BC120" s="52"/>
      <c r="BD120" s="52"/>
      <c r="BE120" s="52"/>
      <c r="BF120" s="52"/>
      <c r="BG120" s="52"/>
      <c r="BH120" s="52"/>
      <c r="BI120" s="52"/>
      <c r="BJ120" s="52"/>
      <c r="BK120" s="52"/>
      <c r="BL120" s="52"/>
      <c r="BM120" s="52"/>
      <c r="BN120" s="52"/>
      <c r="BO120" s="52"/>
      <c r="BP120" s="52"/>
      <c r="BQ120" s="52"/>
      <c r="BR120" s="52"/>
      <c r="BS120" s="52"/>
      <c r="BT120" s="52"/>
      <c r="BU120" s="52"/>
      <c r="BV120" s="52"/>
      <c r="BW120" s="52"/>
      <c r="BX120" s="52"/>
      <c r="BY120" s="52"/>
      <c r="BZ120" s="52"/>
    </row>
    <row r="121" spans="17:78" x14ac:dyDescent="0.25">
      <c r="Q121" s="52"/>
      <c r="R121" s="52"/>
      <c r="S121" s="52"/>
      <c r="T121" s="52"/>
      <c r="U121" s="52"/>
      <c r="V121" s="52"/>
      <c r="W121" s="52"/>
      <c r="X121" s="52"/>
      <c r="Y121" s="52"/>
      <c r="Z121" s="52"/>
      <c r="AA121" s="52"/>
      <c r="AB121" s="52"/>
      <c r="AC121" s="52"/>
      <c r="AD121" s="52"/>
      <c r="AE121" s="52"/>
      <c r="AF121" s="52"/>
      <c r="AG121" s="52"/>
      <c r="AH121" s="52"/>
      <c r="AI121" s="52"/>
      <c r="AJ121" s="52"/>
      <c r="AK121" s="52"/>
      <c r="AL121" s="52"/>
      <c r="AM121" s="52"/>
      <c r="AN121" s="52"/>
      <c r="AO121" s="52"/>
      <c r="AP121" s="52"/>
      <c r="AQ121" s="52"/>
      <c r="AR121" s="52"/>
      <c r="AS121" s="52"/>
      <c r="AT121" s="52"/>
      <c r="AU121" s="52"/>
      <c r="AV121" s="52"/>
      <c r="AW121" s="52"/>
      <c r="AX121" s="52"/>
      <c r="AY121" s="52"/>
      <c r="AZ121" s="52"/>
      <c r="BA121" s="52"/>
      <c r="BB121" s="52"/>
      <c r="BC121" s="52"/>
      <c r="BD121" s="52"/>
      <c r="BE121" s="52"/>
      <c r="BF121" s="52"/>
      <c r="BG121" s="52"/>
      <c r="BH121" s="52"/>
      <c r="BI121" s="52"/>
      <c r="BJ121" s="52"/>
      <c r="BK121" s="52"/>
      <c r="BL121" s="52"/>
      <c r="BM121" s="52"/>
      <c r="BN121" s="52"/>
      <c r="BO121" s="52"/>
      <c r="BP121" s="52"/>
      <c r="BQ121" s="52"/>
      <c r="BR121" s="52"/>
      <c r="BS121" s="52"/>
      <c r="BT121" s="52"/>
      <c r="BU121" s="52"/>
      <c r="BV121" s="52"/>
      <c r="BW121" s="52"/>
      <c r="BX121" s="52"/>
      <c r="BY121" s="52"/>
      <c r="BZ121" s="52"/>
    </row>
    <row r="122" spans="17:78" x14ac:dyDescent="0.25">
      <c r="Q122" s="52"/>
      <c r="R122" s="52"/>
      <c r="S122" s="52"/>
      <c r="T122" s="52"/>
      <c r="U122" s="52"/>
      <c r="V122" s="52"/>
      <c r="W122" s="52"/>
      <c r="X122" s="52"/>
      <c r="Y122" s="52"/>
      <c r="Z122" s="52"/>
      <c r="AA122" s="52"/>
      <c r="AB122" s="52"/>
      <c r="AC122" s="52"/>
      <c r="AD122" s="52"/>
      <c r="AE122" s="52"/>
      <c r="AF122" s="52"/>
      <c r="AG122" s="52"/>
      <c r="AH122" s="52"/>
      <c r="AI122" s="52"/>
      <c r="AJ122" s="52"/>
      <c r="AK122" s="52"/>
      <c r="AL122" s="52"/>
      <c r="AM122" s="52"/>
      <c r="AN122" s="52"/>
      <c r="AO122" s="52"/>
      <c r="AP122" s="52"/>
      <c r="AQ122" s="52"/>
      <c r="AR122" s="52"/>
      <c r="AS122" s="52"/>
      <c r="AT122" s="52"/>
      <c r="AU122" s="52"/>
      <c r="AV122" s="52"/>
      <c r="AW122" s="52"/>
      <c r="AX122" s="52"/>
      <c r="AY122" s="52"/>
      <c r="AZ122" s="52"/>
      <c r="BA122" s="52"/>
      <c r="BB122" s="52"/>
      <c r="BC122" s="52"/>
      <c r="BD122" s="52"/>
      <c r="BE122" s="52"/>
      <c r="BF122" s="52"/>
      <c r="BG122" s="52"/>
      <c r="BH122" s="52"/>
      <c r="BI122" s="52"/>
      <c r="BJ122" s="52"/>
      <c r="BK122" s="52"/>
      <c r="BL122" s="52"/>
      <c r="BM122" s="52"/>
      <c r="BN122" s="52"/>
      <c r="BO122" s="52"/>
      <c r="BP122" s="52"/>
      <c r="BQ122" s="52"/>
      <c r="BR122" s="52"/>
      <c r="BS122" s="52"/>
      <c r="BT122" s="52"/>
      <c r="BU122" s="52"/>
      <c r="BV122" s="52"/>
      <c r="BW122" s="52"/>
      <c r="BX122" s="52"/>
      <c r="BY122" s="52"/>
      <c r="BZ122" s="52"/>
    </row>
  </sheetData>
  <sheetProtection algorithmName="SHA-512" hashValue="dpOymMuX9Va/oveFOT7Cer1NCpWIUVYNpY/fqK1TFLt/Y+0TuvezC4dFZVCPTGlTGTpMpa7fLSw51vMAB9HEzA==" saltValue="E0K4MDQ31fpP6oPoUPv+dA==" spinCount="100000" sheet="1" objects="1" scenarios="1" selectLockedCells="1"/>
  <mergeCells count="9">
    <mergeCell ref="C28:G28"/>
    <mergeCell ref="C29:G29"/>
    <mergeCell ref="C38:G38"/>
    <mergeCell ref="C1:G1"/>
    <mergeCell ref="C3:G3"/>
    <mergeCell ref="C7:G7"/>
    <mergeCell ref="C8:G8"/>
    <mergeCell ref="C16:G16"/>
    <mergeCell ref="C17:G17"/>
  </mergeCells>
  <pageMargins left="0.59985119047619051" right="0.70866141732283472" top="0.74803149606299213" bottom="0.74803149606299213" header="0.31496062992125984" footer="0.31496062992125984"/>
  <pageSetup paperSize="9" scale="79" orientation="landscape" r:id="rId1"/>
  <headerFooter>
    <oddHeader>&amp;R&amp;G</oddHeader>
    <oddFooter>&amp;R© Flore Group 2022</oddFooter>
  </headerFooter>
  <ignoredErrors>
    <ignoredError sqref="I3" unlockedFormula="1"/>
  </ignoredErrors>
  <legacyDrawing r:id="rId2"/>
  <legacyDrawingHF r:id="rId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BG89"/>
  <sheetViews>
    <sheetView showGridLines="0" view="pageLayout" zoomScale="85" zoomScaleNormal="80" zoomScalePageLayoutView="85" workbookViewId="0">
      <selection activeCell="E10" sqref="E10"/>
    </sheetView>
  </sheetViews>
  <sheetFormatPr baseColWidth="10" defaultColWidth="0" defaultRowHeight="0" customHeight="1" zeroHeight="1" x14ac:dyDescent="0.2"/>
  <cols>
    <col min="1" max="1" width="4.7109375" style="119" customWidth="1"/>
    <col min="2" max="2" width="78.85546875" style="120" customWidth="1"/>
    <col min="3" max="3" width="12.85546875" style="121" customWidth="1"/>
    <col min="4" max="4" width="10.7109375" style="121" customWidth="1"/>
    <col min="5" max="5" width="12" style="122" customWidth="1"/>
    <col min="6" max="6" width="10" style="122" customWidth="1"/>
    <col min="7" max="7" width="20.28515625" style="121" customWidth="1"/>
    <col min="8" max="9" width="4.42578125" style="119" customWidth="1"/>
    <col min="10" max="10" width="6" style="119" customWidth="1"/>
    <col min="11" max="11" width="5.140625" style="119" customWidth="1"/>
    <col min="12" max="12" width="5.28515625" style="119" customWidth="1"/>
    <col min="13" max="17" width="5.28515625" style="119" hidden="1" customWidth="1"/>
    <col min="18" max="18" width="5.28515625" style="124" hidden="1" customWidth="1"/>
    <col min="19" max="29" width="5.28515625" style="119" hidden="1" customWidth="1"/>
    <col min="30" max="38" width="6.7109375" style="119" hidden="1" customWidth="1"/>
    <col min="39" max="59" width="11.85546875" style="119" hidden="1" customWidth="1"/>
    <col min="60" max="16384" width="11.85546875" style="121" hidden="1"/>
  </cols>
  <sheetData>
    <row r="1" spans="1:59" s="111" customFormat="1" ht="8.25" customHeight="1" thickBot="1" x14ac:dyDescent="0.3">
      <c r="B1" s="112"/>
      <c r="C1" s="113"/>
    </row>
    <row r="2" spans="1:59" s="118" customFormat="1" ht="21.75" customHeight="1" thickBot="1" x14ac:dyDescent="0.3">
      <c r="A2" s="114"/>
      <c r="B2" s="214" t="str">
        <f>"EMPIRIC - RETOUR SUR INVESTISSEMENT SIMPLIFIE DU PROJET "&amp;C5&amp;" - SAISIE"</f>
        <v>EMPIRIC - RETOUR SUR INVESTISSEMENT SIMPLIFIE DU PROJET  /  - SAISIE</v>
      </c>
      <c r="C2" s="215"/>
      <c r="D2" s="215"/>
      <c r="E2" s="215"/>
      <c r="F2" s="216"/>
      <c r="G2" s="115"/>
      <c r="H2" s="116"/>
      <c r="I2" s="116"/>
      <c r="J2" s="116"/>
      <c r="K2" s="117"/>
    </row>
    <row r="3" spans="1:59" ht="6" customHeight="1" x14ac:dyDescent="0.2">
      <c r="H3" s="123"/>
      <c r="I3" s="123"/>
      <c r="J3" s="123"/>
      <c r="K3" s="123"/>
    </row>
    <row r="4" spans="1:59" ht="5.25" customHeight="1" thickBot="1" x14ac:dyDescent="0.25"/>
    <row r="5" spans="1:59" ht="25.5" customHeight="1" thickBot="1" x14ac:dyDescent="0.25">
      <c r="B5" s="125" t="s">
        <v>15</v>
      </c>
      <c r="C5" s="218" t="str">
        <f>CONCATENATE(Synthèse!B3," / ",Synthèse!B5)</f>
        <v xml:space="preserve"> / </v>
      </c>
      <c r="D5" s="219"/>
      <c r="E5" s="219"/>
      <c r="F5" s="220"/>
      <c r="N5" s="124"/>
      <c r="R5" s="119"/>
      <c r="BD5" s="121"/>
      <c r="BE5" s="121"/>
      <c r="BF5" s="121"/>
      <c r="BG5" s="121"/>
    </row>
    <row r="6" spans="1:59" ht="8.25" customHeight="1" thickBot="1" x14ac:dyDescent="0.25">
      <c r="A6" s="121"/>
      <c r="E6" s="121"/>
      <c r="F6" s="121"/>
      <c r="H6" s="121"/>
      <c r="I6" s="121"/>
      <c r="J6" s="121"/>
      <c r="K6" s="121"/>
      <c r="L6" s="121"/>
      <c r="M6" s="121"/>
      <c r="N6" s="121"/>
      <c r="O6" s="121"/>
      <c r="P6" s="121"/>
      <c r="Q6" s="121"/>
      <c r="R6" s="121"/>
      <c r="S6" s="121"/>
      <c r="T6" s="121"/>
      <c r="U6" s="121"/>
      <c r="V6" s="121"/>
      <c r="W6" s="121"/>
      <c r="X6" s="121"/>
      <c r="Y6" s="121"/>
      <c r="Z6" s="121"/>
      <c r="AA6" s="121"/>
      <c r="AB6" s="121"/>
      <c r="AC6" s="121"/>
      <c r="AD6" s="121"/>
      <c r="AE6" s="121"/>
      <c r="AF6" s="121"/>
      <c r="AG6" s="121"/>
      <c r="AH6" s="121"/>
      <c r="AI6" s="121"/>
      <c r="AJ6" s="121"/>
      <c r="AK6" s="121"/>
      <c r="AL6" s="121"/>
      <c r="AM6" s="121"/>
      <c r="AN6" s="121"/>
      <c r="AO6" s="121"/>
      <c r="AP6" s="121"/>
      <c r="AQ6" s="121"/>
      <c r="AR6" s="121"/>
      <c r="AS6" s="121"/>
      <c r="AT6" s="121"/>
      <c r="AU6" s="121"/>
      <c r="AV6" s="121"/>
      <c r="AW6" s="121"/>
      <c r="AX6" s="121"/>
      <c r="AY6" s="121"/>
      <c r="AZ6" s="121"/>
      <c r="BA6" s="121"/>
      <c r="BB6" s="121"/>
      <c r="BC6" s="121"/>
      <c r="BD6" s="121"/>
      <c r="BE6" s="121"/>
      <c r="BF6" s="121"/>
      <c r="BG6" s="121"/>
    </row>
    <row r="7" spans="1:59" ht="19.5" customHeight="1" thickBot="1" x14ac:dyDescent="0.25">
      <c r="B7" s="126" t="s">
        <v>16</v>
      </c>
      <c r="C7" s="221">
        <f>Synthèse!$B$7</f>
        <v>0</v>
      </c>
      <c r="D7" s="222"/>
      <c r="E7" s="127"/>
      <c r="F7" s="127"/>
      <c r="R7" s="119"/>
      <c r="AU7" s="121"/>
      <c r="AV7" s="121"/>
      <c r="AW7" s="121"/>
      <c r="AX7" s="121"/>
      <c r="AY7" s="121"/>
      <c r="AZ7" s="121"/>
      <c r="BA7" s="121"/>
      <c r="BB7" s="121"/>
      <c r="BC7" s="121"/>
      <c r="BD7" s="121"/>
      <c r="BE7" s="121"/>
      <c r="BF7" s="121"/>
      <c r="BG7" s="121"/>
    </row>
    <row r="8" spans="1:59" ht="12.75" customHeight="1" thickBot="1" x14ac:dyDescent="0.25">
      <c r="R8" s="119"/>
      <c r="AU8" s="121"/>
      <c r="AV8" s="121"/>
      <c r="AW8" s="121"/>
      <c r="AX8" s="121"/>
      <c r="AY8" s="121"/>
      <c r="AZ8" s="121"/>
      <c r="BA8" s="121"/>
      <c r="BB8" s="121"/>
      <c r="BC8" s="121"/>
      <c r="BD8" s="121"/>
      <c r="BE8" s="121"/>
      <c r="BF8" s="121"/>
      <c r="BG8" s="121"/>
    </row>
    <row r="9" spans="1:59" ht="15.75" customHeight="1" thickBot="1" x14ac:dyDescent="0.25">
      <c r="B9" s="126" t="s">
        <v>17</v>
      </c>
      <c r="H9" s="121"/>
      <c r="I9" s="121"/>
      <c r="J9" s="121"/>
    </row>
    <row r="10" spans="1:59" ht="12.75" x14ac:dyDescent="0.2">
      <c r="B10" s="128" t="s">
        <v>18</v>
      </c>
      <c r="E10" s="54">
        <v>0.02</v>
      </c>
      <c r="H10" s="121"/>
      <c r="I10" s="121"/>
      <c r="J10" s="121"/>
      <c r="K10" s="129"/>
    </row>
    <row r="11" spans="1:59" ht="12.75" x14ac:dyDescent="0.2">
      <c r="B11" s="130" t="s">
        <v>85</v>
      </c>
      <c r="C11" s="211"/>
      <c r="D11" s="212"/>
      <c r="E11" s="68"/>
      <c r="F11" s="121"/>
      <c r="G11" s="131"/>
      <c r="H11" s="121"/>
      <c r="I11" s="121"/>
      <c r="J11" s="121"/>
      <c r="K11" s="121"/>
    </row>
    <row r="12" spans="1:59" ht="12.75" x14ac:dyDescent="0.2">
      <c r="B12" s="130" t="s">
        <v>86</v>
      </c>
      <c r="C12" s="211"/>
      <c r="D12" s="212"/>
      <c r="E12" s="68"/>
      <c r="F12" s="121"/>
      <c r="G12" s="131"/>
      <c r="H12" s="121"/>
      <c r="I12" s="121"/>
      <c r="J12" s="121"/>
      <c r="K12" s="121"/>
    </row>
    <row r="13" spans="1:59" ht="12.75" x14ac:dyDescent="0.2">
      <c r="B13" s="130" t="s">
        <v>87</v>
      </c>
      <c r="C13" s="211"/>
      <c r="D13" s="212"/>
      <c r="E13" s="68"/>
      <c r="F13" s="121"/>
      <c r="G13" s="131"/>
      <c r="H13" s="121"/>
      <c r="I13" s="121"/>
      <c r="J13" s="121"/>
      <c r="K13" s="121"/>
    </row>
    <row r="14" spans="1:59" ht="12.75" x14ac:dyDescent="0.2">
      <c r="B14" s="130" t="s">
        <v>88</v>
      </c>
      <c r="C14" s="211"/>
      <c r="D14" s="212"/>
      <c r="E14" s="68"/>
      <c r="F14" s="121"/>
      <c r="G14" s="131"/>
      <c r="H14" s="121"/>
      <c r="I14" s="121"/>
      <c r="J14" s="121"/>
      <c r="K14" s="121"/>
    </row>
    <row r="15" spans="1:59" ht="12.75" x14ac:dyDescent="0.2">
      <c r="B15" s="130" t="s">
        <v>89</v>
      </c>
      <c r="C15" s="211"/>
      <c r="D15" s="212"/>
      <c r="E15" s="68"/>
      <c r="F15" s="121"/>
      <c r="G15" s="131"/>
      <c r="H15" s="121"/>
      <c r="I15" s="121"/>
      <c r="J15" s="121"/>
      <c r="K15" s="121"/>
    </row>
    <row r="16" spans="1:59" ht="12.75" x14ac:dyDescent="0.2">
      <c r="B16" s="132"/>
      <c r="E16" s="133"/>
      <c r="F16" s="121"/>
      <c r="G16" s="131"/>
      <c r="R16" s="119"/>
      <c r="AT16" s="121"/>
      <c r="AU16" s="121"/>
      <c r="AV16" s="121"/>
      <c r="AW16" s="121"/>
      <c r="AX16" s="121"/>
      <c r="AY16" s="121"/>
      <c r="AZ16" s="121"/>
      <c r="BA16" s="121"/>
      <c r="BB16" s="121"/>
      <c r="BC16" s="121"/>
      <c r="BD16" s="121"/>
      <c r="BE16" s="121"/>
      <c r="BF16" s="121"/>
      <c r="BG16" s="121"/>
    </row>
    <row r="17" spans="1:59" ht="12.75" x14ac:dyDescent="0.2">
      <c r="B17" s="130" t="s">
        <v>165</v>
      </c>
      <c r="E17" s="55"/>
      <c r="G17" s="134"/>
      <c r="R17" s="119"/>
      <c r="AT17" s="121"/>
      <c r="AU17" s="121"/>
      <c r="AV17" s="121"/>
      <c r="AW17" s="121"/>
      <c r="AX17" s="121"/>
      <c r="AY17" s="121"/>
      <c r="AZ17" s="121"/>
      <c r="BA17" s="121"/>
      <c r="BB17" s="121"/>
      <c r="BC17" s="121"/>
      <c r="BD17" s="121"/>
      <c r="BE17" s="121"/>
      <c r="BF17" s="121"/>
      <c r="BG17" s="121"/>
    </row>
    <row r="18" spans="1:59" ht="12.75" x14ac:dyDescent="0.2">
      <c r="B18" s="130" t="s">
        <v>164</v>
      </c>
      <c r="E18" s="56"/>
      <c r="R18" s="119"/>
      <c r="AT18" s="121"/>
      <c r="AU18" s="121"/>
      <c r="AV18" s="121"/>
      <c r="AW18" s="121"/>
      <c r="AX18" s="121"/>
      <c r="AY18" s="121"/>
      <c r="AZ18" s="121"/>
      <c r="BA18" s="121"/>
      <c r="BB18" s="121"/>
      <c r="BC18" s="121"/>
      <c r="BD18" s="121"/>
      <c r="BE18" s="121"/>
      <c r="BF18" s="121"/>
      <c r="BG18" s="121"/>
    </row>
    <row r="19" spans="1:59" ht="13.5" thickBot="1" x14ac:dyDescent="0.25"/>
    <row r="20" spans="1:59" ht="15.75" customHeight="1" thickBot="1" x14ac:dyDescent="0.25">
      <c r="B20" s="126" t="s">
        <v>172</v>
      </c>
    </row>
    <row r="21" spans="1:59" ht="12" customHeight="1" x14ac:dyDescent="0.2">
      <c r="G21" s="135"/>
    </row>
    <row r="22" spans="1:59" ht="12" customHeight="1" x14ac:dyDescent="0.2">
      <c r="B22" s="136" t="s">
        <v>19</v>
      </c>
      <c r="C22" s="210" t="s">
        <v>163</v>
      </c>
      <c r="D22" s="210"/>
      <c r="E22" s="137" t="s">
        <v>162</v>
      </c>
      <c r="G22" s="138"/>
      <c r="H22" s="129"/>
      <c r="I22" s="129"/>
      <c r="J22" s="129"/>
      <c r="K22" s="129"/>
    </row>
    <row r="23" spans="1:59" ht="12.75" x14ac:dyDescent="0.2">
      <c r="B23" s="58" t="s">
        <v>90</v>
      </c>
      <c r="C23" s="204">
        <f>C11</f>
        <v>0</v>
      </c>
      <c r="D23" s="204"/>
      <c r="E23" s="57"/>
      <c r="F23" s="140"/>
      <c r="G23" s="209"/>
      <c r="H23" s="209"/>
      <c r="I23" s="209"/>
      <c r="J23" s="209"/>
      <c r="K23" s="209"/>
    </row>
    <row r="24" spans="1:59" ht="12.75" x14ac:dyDescent="0.2">
      <c r="B24" s="58" t="s">
        <v>166</v>
      </c>
      <c r="C24" s="213">
        <f t="shared" ref="C24:C27" si="0">C12</f>
        <v>0</v>
      </c>
      <c r="D24" s="213"/>
      <c r="E24" s="57"/>
      <c r="F24" s="140"/>
      <c r="G24" s="141"/>
      <c r="H24" s="141"/>
      <c r="I24" s="141"/>
      <c r="J24" s="141"/>
      <c r="K24" s="141"/>
    </row>
    <row r="25" spans="1:59" ht="12.75" x14ac:dyDescent="0.2">
      <c r="B25" s="58"/>
      <c r="C25" s="213">
        <f t="shared" si="0"/>
        <v>0</v>
      </c>
      <c r="D25" s="213"/>
      <c r="E25" s="57"/>
      <c r="F25" s="140"/>
      <c r="G25" s="209"/>
      <c r="H25" s="209"/>
      <c r="I25" s="209"/>
      <c r="J25" s="209"/>
      <c r="K25" s="209"/>
    </row>
    <row r="26" spans="1:59" ht="12.75" x14ac:dyDescent="0.2">
      <c r="B26" s="58"/>
      <c r="C26" s="213">
        <f t="shared" si="0"/>
        <v>0</v>
      </c>
      <c r="D26" s="213"/>
      <c r="E26" s="57"/>
      <c r="F26" s="140"/>
      <c r="G26" s="209"/>
      <c r="H26" s="209"/>
      <c r="I26" s="209"/>
      <c r="J26" s="209"/>
      <c r="K26" s="209"/>
    </row>
    <row r="27" spans="1:59" ht="12.75" x14ac:dyDescent="0.2">
      <c r="B27" s="58"/>
      <c r="C27" s="213">
        <f t="shared" si="0"/>
        <v>0</v>
      </c>
      <c r="D27" s="213"/>
      <c r="E27" s="57"/>
      <c r="F27" s="140"/>
      <c r="G27" s="141"/>
      <c r="H27" s="141"/>
      <c r="I27" s="141"/>
      <c r="J27" s="141"/>
      <c r="K27" s="141"/>
    </row>
    <row r="28" spans="1:59" ht="12.75" x14ac:dyDescent="0.2">
      <c r="A28" s="121"/>
      <c r="B28" s="139"/>
      <c r="C28" s="206"/>
      <c r="D28" s="207"/>
      <c r="E28" s="142"/>
      <c r="F28" s="140"/>
      <c r="G28" s="141"/>
      <c r="H28" s="141"/>
      <c r="I28" s="141"/>
      <c r="J28" s="141"/>
      <c r="K28" s="141"/>
    </row>
    <row r="29" spans="1:59" ht="12.75" x14ac:dyDescent="0.2">
      <c r="A29" s="121"/>
      <c r="B29" s="139" t="s">
        <v>168</v>
      </c>
      <c r="C29" s="208" t="s">
        <v>167</v>
      </c>
      <c r="D29" s="208"/>
      <c r="E29" s="68"/>
      <c r="F29" s="143"/>
      <c r="G29" s="127"/>
    </row>
    <row r="30" spans="1:59" ht="13.5" thickBot="1" x14ac:dyDescent="0.25">
      <c r="B30" s="144"/>
      <c r="E30" s="145"/>
      <c r="F30" s="145"/>
      <c r="G30" s="131"/>
      <c r="H30" s="121"/>
      <c r="I30" s="121"/>
      <c r="J30" s="121"/>
      <c r="K30" s="121"/>
    </row>
    <row r="31" spans="1:59" ht="22.5" customHeight="1" thickBot="1" x14ac:dyDescent="0.25">
      <c r="B31" s="126" t="s">
        <v>171</v>
      </c>
    </row>
    <row r="32" spans="1:59" ht="12" customHeight="1" x14ac:dyDescent="0.2">
      <c r="G32" s="135"/>
    </row>
    <row r="33" spans="2:59" ht="12" customHeight="1" x14ac:dyDescent="0.2">
      <c r="B33" s="136" t="s">
        <v>19</v>
      </c>
      <c r="C33" s="210" t="s">
        <v>163</v>
      </c>
      <c r="D33" s="210"/>
      <c r="E33" s="137" t="s">
        <v>162</v>
      </c>
      <c r="G33" s="138"/>
      <c r="H33" s="129"/>
      <c r="I33" s="129"/>
      <c r="J33" s="129"/>
      <c r="K33" s="129"/>
    </row>
    <row r="34" spans="2:59" ht="12.75" x14ac:dyDescent="0.2">
      <c r="B34" s="58"/>
      <c r="C34" s="204">
        <f>C11</f>
        <v>0</v>
      </c>
      <c r="D34" s="205"/>
      <c r="E34" s="57"/>
      <c r="F34" s="143"/>
      <c r="G34" s="209"/>
      <c r="H34" s="209"/>
      <c r="I34" s="209"/>
      <c r="J34" s="209"/>
      <c r="K34" s="209"/>
    </row>
    <row r="35" spans="2:59" ht="12.75" x14ac:dyDescent="0.2">
      <c r="B35" s="58"/>
      <c r="C35" s="204">
        <f t="shared" ref="C35:C38" si="1">C12</f>
        <v>0</v>
      </c>
      <c r="D35" s="205"/>
      <c r="E35" s="57"/>
      <c r="F35" s="143"/>
      <c r="G35" s="141"/>
      <c r="H35" s="141"/>
      <c r="I35" s="141"/>
      <c r="J35" s="141"/>
      <c r="K35" s="141"/>
    </row>
    <row r="36" spans="2:59" ht="12.75" x14ac:dyDescent="0.2">
      <c r="B36" s="58"/>
      <c r="C36" s="204">
        <f t="shared" si="1"/>
        <v>0</v>
      </c>
      <c r="D36" s="205"/>
      <c r="E36" s="57"/>
      <c r="F36" s="143"/>
      <c r="G36" s="209"/>
      <c r="H36" s="209"/>
      <c r="I36" s="209"/>
      <c r="J36" s="209"/>
      <c r="K36" s="209"/>
    </row>
    <row r="37" spans="2:59" ht="12.75" x14ac:dyDescent="0.2">
      <c r="B37" s="58"/>
      <c r="C37" s="204">
        <f t="shared" si="1"/>
        <v>0</v>
      </c>
      <c r="D37" s="205"/>
      <c r="E37" s="57"/>
      <c r="F37" s="143"/>
      <c r="G37" s="209"/>
      <c r="H37" s="209"/>
      <c r="I37" s="209"/>
      <c r="J37" s="209"/>
      <c r="K37" s="209"/>
    </row>
    <row r="38" spans="2:59" ht="12.75" x14ac:dyDescent="0.2">
      <c r="B38" s="58"/>
      <c r="C38" s="204">
        <f t="shared" si="1"/>
        <v>0</v>
      </c>
      <c r="D38" s="205"/>
      <c r="E38" s="57"/>
      <c r="F38" s="143"/>
      <c r="G38" s="141"/>
      <c r="H38" s="141"/>
      <c r="I38" s="141"/>
      <c r="J38" s="141"/>
      <c r="K38" s="141"/>
    </row>
    <row r="39" spans="2:59" ht="12.75" x14ac:dyDescent="0.2">
      <c r="B39" s="139"/>
      <c r="C39" s="206"/>
      <c r="D39" s="207"/>
      <c r="E39" s="142"/>
      <c r="F39" s="140"/>
      <c r="G39" s="141"/>
      <c r="H39" s="141"/>
      <c r="I39" s="141"/>
      <c r="J39" s="141"/>
      <c r="K39" s="141"/>
    </row>
    <row r="40" spans="2:59" ht="12.75" x14ac:dyDescent="0.2">
      <c r="B40" s="139" t="s">
        <v>168</v>
      </c>
      <c r="C40" s="208" t="s">
        <v>167</v>
      </c>
      <c r="D40" s="208"/>
      <c r="E40" s="68"/>
      <c r="F40" s="143"/>
      <c r="G40" s="127"/>
    </row>
    <row r="41" spans="2:59" ht="13.5" thickBot="1" x14ac:dyDescent="0.25">
      <c r="B41" s="144"/>
      <c r="E41" s="145"/>
      <c r="F41" s="143"/>
      <c r="G41" s="127"/>
    </row>
    <row r="42" spans="2:59" ht="15.75" customHeight="1" thickBot="1" x14ac:dyDescent="0.25">
      <c r="B42" s="126" t="s">
        <v>184</v>
      </c>
      <c r="C42" s="217" t="s">
        <v>178</v>
      </c>
      <c r="D42" s="202"/>
      <c r="E42" s="202"/>
      <c r="F42" s="121"/>
      <c r="G42" s="146"/>
      <c r="I42" s="121"/>
      <c r="J42" s="121"/>
      <c r="K42" s="121"/>
    </row>
    <row r="43" spans="2:59" ht="25.5" x14ac:dyDescent="0.2">
      <c r="C43" s="147" t="s">
        <v>80</v>
      </c>
      <c r="D43" s="147" t="s">
        <v>176</v>
      </c>
      <c r="E43" s="147" t="s">
        <v>177</v>
      </c>
      <c r="F43" s="121"/>
      <c r="G43" s="146"/>
      <c r="H43" s="121"/>
      <c r="I43" s="121"/>
      <c r="J43" s="121"/>
      <c r="K43" s="121"/>
    </row>
    <row r="44" spans="2:59" ht="12.75" x14ac:dyDescent="0.2">
      <c r="C44" s="62"/>
      <c r="D44" s="63"/>
      <c r="E44" s="63"/>
      <c r="F44" s="121"/>
      <c r="G44" s="146"/>
      <c r="H44" s="121"/>
      <c r="I44" s="121"/>
      <c r="J44" s="121"/>
      <c r="K44" s="121"/>
    </row>
    <row r="45" spans="2:59" ht="12.75" x14ac:dyDescent="0.2">
      <c r="C45" s="120"/>
      <c r="E45" s="121"/>
      <c r="F45" s="121"/>
      <c r="G45" s="146"/>
      <c r="H45" s="121"/>
      <c r="I45" s="121"/>
      <c r="J45" s="121"/>
      <c r="K45" s="121"/>
    </row>
    <row r="46" spans="2:59" ht="12.75" customHeight="1" x14ac:dyDescent="0.25">
      <c r="B46" s="148" t="s">
        <v>199</v>
      </c>
      <c r="C46" s="202" t="s">
        <v>173</v>
      </c>
      <c r="D46" s="202" t="s">
        <v>174</v>
      </c>
      <c r="E46" s="202" t="s">
        <v>21</v>
      </c>
      <c r="F46" s="121"/>
      <c r="H46" s="121"/>
      <c r="L46" s="124"/>
      <c r="R46" s="119"/>
      <c r="BB46" s="121"/>
      <c r="BC46" s="121"/>
      <c r="BD46" s="121"/>
      <c r="BE46" s="121"/>
      <c r="BF46" s="121"/>
      <c r="BG46" s="121"/>
    </row>
    <row r="47" spans="2:59" ht="12.75" x14ac:dyDescent="0.2">
      <c r="B47" s="149"/>
      <c r="C47" s="202"/>
      <c r="D47" s="202"/>
      <c r="E47" s="202"/>
      <c r="F47" s="121"/>
      <c r="H47" s="121"/>
      <c r="L47" s="124"/>
      <c r="R47" s="119"/>
      <c r="BB47" s="121"/>
      <c r="BC47" s="121"/>
      <c r="BD47" s="121"/>
      <c r="BE47" s="121"/>
      <c r="BF47" s="121"/>
      <c r="BG47" s="121"/>
    </row>
    <row r="48" spans="2:59" ht="12.75" x14ac:dyDescent="0.2">
      <c r="B48" s="150" t="s">
        <v>22</v>
      </c>
      <c r="C48" s="202"/>
      <c r="D48" s="202"/>
      <c r="E48" s="223"/>
      <c r="F48" s="121"/>
      <c r="H48" s="121"/>
      <c r="L48" s="124"/>
      <c r="R48" s="119"/>
      <c r="BB48" s="121"/>
      <c r="BC48" s="121"/>
      <c r="BD48" s="121"/>
      <c r="BE48" s="121"/>
      <c r="BF48" s="121"/>
      <c r="BG48" s="121"/>
    </row>
    <row r="49" spans="1:59" ht="12.75" x14ac:dyDescent="0.2">
      <c r="A49" s="151" t="s">
        <v>23</v>
      </c>
      <c r="B49" s="65"/>
      <c r="C49" s="59">
        <v>0</v>
      </c>
      <c r="D49" s="69">
        <v>0</v>
      </c>
      <c r="E49" s="152">
        <f>C49*D49</f>
        <v>0</v>
      </c>
      <c r="F49" s="153">
        <f>C11</f>
        <v>0</v>
      </c>
      <c r="G49" s="119"/>
      <c r="H49" s="124"/>
      <c r="R49" s="119"/>
      <c r="AX49" s="121"/>
      <c r="AY49" s="121"/>
      <c r="AZ49" s="121"/>
      <c r="BA49" s="121"/>
      <c r="BB49" s="121"/>
      <c r="BC49" s="121"/>
      <c r="BD49" s="121"/>
      <c r="BE49" s="121"/>
      <c r="BF49" s="121"/>
      <c r="BG49" s="121"/>
    </row>
    <row r="50" spans="1:59" ht="12.75" x14ac:dyDescent="0.2">
      <c r="A50" s="151" t="s">
        <v>24</v>
      </c>
      <c r="B50" s="58"/>
      <c r="C50" s="60"/>
      <c r="D50" s="69"/>
      <c r="E50" s="152">
        <f>C50*D50</f>
        <v>0</v>
      </c>
      <c r="F50" s="153">
        <f>C12</f>
        <v>0</v>
      </c>
      <c r="H50" s="121"/>
      <c r="L50" s="124"/>
      <c r="R50" s="119"/>
      <c r="BB50" s="121"/>
      <c r="BC50" s="121"/>
      <c r="BD50" s="121"/>
      <c r="BE50" s="121"/>
      <c r="BF50" s="121"/>
      <c r="BG50" s="121"/>
    </row>
    <row r="51" spans="1:59" ht="12.75" x14ac:dyDescent="0.2">
      <c r="A51" s="151" t="s">
        <v>25</v>
      </c>
      <c r="B51" s="58"/>
      <c r="C51" s="60"/>
      <c r="D51" s="69"/>
      <c r="E51" s="152">
        <f>C51*D51</f>
        <v>0</v>
      </c>
      <c r="F51" s="153">
        <f>C13</f>
        <v>0</v>
      </c>
      <c r="H51" s="121"/>
      <c r="L51" s="124"/>
      <c r="R51" s="119"/>
      <c r="BB51" s="121"/>
      <c r="BC51" s="121"/>
      <c r="BD51" s="121"/>
      <c r="BE51" s="121"/>
      <c r="BF51" s="121"/>
      <c r="BG51" s="121"/>
    </row>
    <row r="52" spans="1:59" ht="12.75" x14ac:dyDescent="0.2">
      <c r="A52" s="151" t="s">
        <v>26</v>
      </c>
      <c r="B52" s="58"/>
      <c r="C52" s="60"/>
      <c r="D52" s="69"/>
      <c r="E52" s="152">
        <f>C52*D52</f>
        <v>0</v>
      </c>
      <c r="F52" s="153">
        <f>C14</f>
        <v>0</v>
      </c>
      <c r="H52" s="121"/>
      <c r="L52" s="124"/>
      <c r="R52" s="119"/>
      <c r="BB52" s="121"/>
      <c r="BC52" s="121"/>
      <c r="BD52" s="121"/>
      <c r="BE52" s="121"/>
      <c r="BF52" s="121"/>
      <c r="BG52" s="121"/>
    </row>
    <row r="53" spans="1:59" ht="12.75" x14ac:dyDescent="0.2">
      <c r="A53" s="151" t="s">
        <v>27</v>
      </c>
      <c r="B53" s="58"/>
      <c r="C53" s="60"/>
      <c r="D53" s="69"/>
      <c r="E53" s="152">
        <f>C53*D53</f>
        <v>0</v>
      </c>
      <c r="F53" s="153">
        <f>C15</f>
        <v>0</v>
      </c>
      <c r="H53" s="121"/>
      <c r="L53" s="124"/>
      <c r="R53" s="119"/>
      <c r="BB53" s="121"/>
      <c r="BC53" s="121"/>
      <c r="BD53" s="121"/>
      <c r="BE53" s="121"/>
      <c r="BF53" s="121"/>
      <c r="BG53" s="121"/>
    </row>
    <row r="54" spans="1:59" ht="12.75" x14ac:dyDescent="0.2">
      <c r="E54" s="152">
        <f>SUM(E49:E53)</f>
        <v>0</v>
      </c>
      <c r="F54" s="121"/>
      <c r="H54" s="121"/>
      <c r="I54" s="121"/>
      <c r="M54" s="124"/>
      <c r="R54" s="119"/>
      <c r="BC54" s="121"/>
      <c r="BD54" s="121"/>
      <c r="BE54" s="121"/>
      <c r="BF54" s="121"/>
      <c r="BG54" s="121"/>
    </row>
    <row r="55" spans="1:59" ht="12.75" x14ac:dyDescent="0.2">
      <c r="E55" s="145"/>
      <c r="F55" s="121"/>
      <c r="H55" s="121"/>
      <c r="I55" s="121"/>
      <c r="M55" s="124"/>
      <c r="R55" s="119"/>
      <c r="BC55" s="121"/>
      <c r="BD55" s="121"/>
      <c r="BE55" s="121"/>
      <c r="BF55" s="121"/>
      <c r="BG55" s="121"/>
    </row>
    <row r="56" spans="1:59" ht="12.75" customHeight="1" x14ac:dyDescent="0.25">
      <c r="B56" s="148" t="s">
        <v>200</v>
      </c>
      <c r="C56" s="202" t="s">
        <v>186</v>
      </c>
      <c r="D56" s="202" t="s">
        <v>185</v>
      </c>
      <c r="E56" s="202" t="s">
        <v>28</v>
      </c>
      <c r="F56" s="121"/>
      <c r="G56" s="124"/>
      <c r="R56" s="119"/>
      <c r="AW56" s="121"/>
      <c r="AX56" s="121"/>
      <c r="AY56" s="121"/>
      <c r="AZ56" s="121"/>
      <c r="BA56" s="121"/>
      <c r="BB56" s="121"/>
      <c r="BC56" s="121"/>
      <c r="BD56" s="121"/>
      <c r="BE56" s="121"/>
      <c r="BF56" s="121"/>
      <c r="BG56" s="121"/>
    </row>
    <row r="57" spans="1:59" ht="13.5" thickBot="1" x14ac:dyDescent="0.25">
      <c r="B57" s="149"/>
      <c r="C57" s="202"/>
      <c r="D57" s="202"/>
      <c r="E57" s="202"/>
      <c r="F57" s="121"/>
      <c r="G57" s="124"/>
      <c r="R57" s="119"/>
      <c r="AW57" s="121"/>
      <c r="AX57" s="121"/>
      <c r="AY57" s="121"/>
      <c r="AZ57" s="121"/>
      <c r="BA57" s="121"/>
      <c r="BB57" s="121"/>
      <c r="BC57" s="121"/>
      <c r="BD57" s="121"/>
      <c r="BE57" s="121"/>
      <c r="BF57" s="121"/>
      <c r="BG57" s="121"/>
    </row>
    <row r="58" spans="1:59" ht="13.5" thickBot="1" x14ac:dyDescent="0.25">
      <c r="B58" s="154" t="s">
        <v>22</v>
      </c>
      <c r="C58" s="202"/>
      <c r="D58" s="202"/>
      <c r="E58" s="202"/>
      <c r="F58" s="121"/>
      <c r="G58" s="124"/>
      <c r="R58" s="119"/>
      <c r="AW58" s="121"/>
      <c r="AX58" s="121"/>
      <c r="AY58" s="121"/>
      <c r="AZ58" s="121"/>
      <c r="BA58" s="121"/>
      <c r="BB58" s="121"/>
      <c r="BC58" s="121"/>
      <c r="BD58" s="121"/>
      <c r="BE58" s="121"/>
      <c r="BF58" s="121"/>
      <c r="BG58" s="121"/>
    </row>
    <row r="59" spans="1:59" ht="12.75" x14ac:dyDescent="0.2">
      <c r="A59" s="151" t="s">
        <v>29</v>
      </c>
      <c r="B59" s="66"/>
      <c r="C59" s="67"/>
      <c r="D59" s="70"/>
      <c r="E59" s="152">
        <f t="shared" ref="E59:E65" si="2">C59*D59</f>
        <v>0</v>
      </c>
      <c r="F59" s="121"/>
      <c r="G59" s="124"/>
      <c r="R59" s="119"/>
      <c r="AW59" s="121"/>
      <c r="AX59" s="121"/>
      <c r="AY59" s="121"/>
      <c r="AZ59" s="121"/>
      <c r="BA59" s="121"/>
      <c r="BB59" s="121"/>
      <c r="BC59" s="121"/>
      <c r="BD59" s="121"/>
      <c r="BE59" s="121"/>
      <c r="BF59" s="121"/>
      <c r="BG59" s="121"/>
    </row>
    <row r="60" spans="1:59" ht="12.75" x14ac:dyDescent="0.2">
      <c r="A60" s="151" t="s">
        <v>30</v>
      </c>
      <c r="B60" s="64"/>
      <c r="C60" s="61"/>
      <c r="D60" s="70"/>
      <c r="E60" s="152">
        <f t="shared" si="2"/>
        <v>0</v>
      </c>
      <c r="F60" s="121"/>
      <c r="G60" s="124"/>
      <c r="R60" s="119"/>
      <c r="AW60" s="121"/>
      <c r="AX60" s="121"/>
      <c r="AY60" s="121"/>
      <c r="AZ60" s="121"/>
      <c r="BA60" s="121"/>
      <c r="BB60" s="121"/>
      <c r="BC60" s="121"/>
      <c r="BD60" s="121"/>
      <c r="BE60" s="121"/>
      <c r="BF60" s="121"/>
      <c r="BG60" s="121"/>
    </row>
    <row r="61" spans="1:59" ht="12.75" x14ac:dyDescent="0.2">
      <c r="A61" s="151" t="s">
        <v>31</v>
      </c>
      <c r="B61" s="64"/>
      <c r="C61" s="61"/>
      <c r="D61" s="70"/>
      <c r="E61" s="152">
        <f t="shared" si="2"/>
        <v>0</v>
      </c>
      <c r="F61" s="121"/>
      <c r="G61" s="124"/>
      <c r="R61" s="119"/>
      <c r="AW61" s="121"/>
      <c r="AX61" s="121"/>
      <c r="AY61" s="121"/>
      <c r="AZ61" s="121"/>
      <c r="BA61" s="121"/>
      <c r="BB61" s="121"/>
      <c r="BC61" s="121"/>
      <c r="BD61" s="121"/>
      <c r="BE61" s="121"/>
      <c r="BF61" s="121"/>
      <c r="BG61" s="121"/>
    </row>
    <row r="62" spans="1:59" ht="12.75" x14ac:dyDescent="0.2">
      <c r="A62" s="151" t="s">
        <v>32</v>
      </c>
      <c r="B62" s="64"/>
      <c r="C62" s="61"/>
      <c r="D62" s="70"/>
      <c r="E62" s="152">
        <f t="shared" si="2"/>
        <v>0</v>
      </c>
      <c r="F62" s="121"/>
      <c r="G62" s="124"/>
      <c r="R62" s="119"/>
      <c r="AW62" s="121"/>
      <c r="AX62" s="121"/>
      <c r="AY62" s="121"/>
      <c r="AZ62" s="121"/>
      <c r="BA62" s="121"/>
      <c r="BB62" s="121"/>
      <c r="BC62" s="121"/>
      <c r="BD62" s="121"/>
      <c r="BE62" s="121"/>
      <c r="BF62" s="121"/>
      <c r="BG62" s="121"/>
    </row>
    <row r="63" spans="1:59" ht="12.75" x14ac:dyDescent="0.2">
      <c r="A63" s="151" t="s">
        <v>33</v>
      </c>
      <c r="B63" s="64"/>
      <c r="C63" s="61"/>
      <c r="D63" s="70"/>
      <c r="E63" s="152">
        <f t="shared" si="2"/>
        <v>0</v>
      </c>
      <c r="F63" s="121"/>
      <c r="G63" s="124"/>
      <c r="R63" s="119"/>
      <c r="AW63" s="121"/>
      <c r="AX63" s="121"/>
      <c r="AY63" s="121"/>
      <c r="AZ63" s="121"/>
      <c r="BA63" s="121"/>
      <c r="BB63" s="121"/>
      <c r="BC63" s="121"/>
      <c r="BD63" s="121"/>
      <c r="BE63" s="121"/>
      <c r="BF63" s="121"/>
      <c r="BG63" s="121"/>
    </row>
    <row r="64" spans="1:59" ht="12.75" x14ac:dyDescent="0.2">
      <c r="A64" s="151" t="s">
        <v>34</v>
      </c>
      <c r="B64" s="64"/>
      <c r="C64" s="61"/>
      <c r="D64" s="70"/>
      <c r="E64" s="152">
        <f t="shared" si="2"/>
        <v>0</v>
      </c>
      <c r="F64" s="121"/>
      <c r="G64" s="124"/>
      <c r="R64" s="119"/>
      <c r="AW64" s="121"/>
      <c r="AX64" s="121"/>
      <c r="AY64" s="121"/>
      <c r="AZ64" s="121"/>
      <c r="BA64" s="121"/>
      <c r="BB64" s="121"/>
      <c r="BC64" s="121"/>
      <c r="BD64" s="121"/>
      <c r="BE64" s="121"/>
      <c r="BF64" s="121"/>
      <c r="BG64" s="121"/>
    </row>
    <row r="65" spans="1:59" ht="12.75" x14ac:dyDescent="0.2">
      <c r="A65" s="151" t="s">
        <v>35</v>
      </c>
      <c r="B65" s="64"/>
      <c r="C65" s="61"/>
      <c r="D65" s="70"/>
      <c r="E65" s="152">
        <f t="shared" si="2"/>
        <v>0</v>
      </c>
      <c r="F65" s="121"/>
      <c r="G65" s="124"/>
      <c r="R65" s="119"/>
      <c r="AW65" s="121"/>
      <c r="AX65" s="121"/>
      <c r="AY65" s="121"/>
      <c r="AZ65" s="121"/>
      <c r="BA65" s="121"/>
      <c r="BB65" s="121"/>
      <c r="BC65" s="121"/>
      <c r="BD65" s="121"/>
      <c r="BE65" s="121"/>
      <c r="BF65" s="121"/>
      <c r="BG65" s="121"/>
    </row>
    <row r="66" spans="1:59" ht="12.75" x14ac:dyDescent="0.2">
      <c r="B66" s="155"/>
      <c r="C66" s="156">
        <f>SUM(C59:C65)</f>
        <v>0</v>
      </c>
      <c r="D66" s="145"/>
      <c r="E66" s="152">
        <f>SUM(E59:E65)</f>
        <v>0</v>
      </c>
      <c r="F66" s="121"/>
      <c r="G66" s="123"/>
      <c r="H66" s="123"/>
      <c r="I66" s="123"/>
      <c r="J66" s="121"/>
      <c r="K66" s="121"/>
      <c r="L66" s="121"/>
      <c r="M66" s="121"/>
      <c r="Q66" s="124"/>
      <c r="R66" s="119"/>
      <c r="BG66" s="121"/>
    </row>
    <row r="67" spans="1:59" ht="12.75" x14ac:dyDescent="0.2">
      <c r="A67" s="121"/>
      <c r="B67" s="157" t="s">
        <v>36</v>
      </c>
      <c r="E67" s="121"/>
      <c r="F67" s="121"/>
      <c r="H67" s="121"/>
      <c r="I67" s="121"/>
      <c r="J67" s="121"/>
      <c r="K67" s="121"/>
      <c r="L67" s="121"/>
      <c r="M67" s="121"/>
      <c r="N67" s="121"/>
      <c r="O67" s="121"/>
      <c r="P67" s="121"/>
      <c r="Q67" s="121"/>
      <c r="R67" s="121"/>
      <c r="S67" s="121"/>
      <c r="T67" s="121"/>
      <c r="U67" s="121"/>
      <c r="V67" s="121"/>
      <c r="W67" s="121"/>
      <c r="X67" s="121"/>
      <c r="Y67" s="121"/>
      <c r="Z67" s="121"/>
      <c r="AA67" s="121"/>
      <c r="AB67" s="121"/>
      <c r="AC67" s="121"/>
      <c r="AD67" s="121"/>
      <c r="AE67" s="121"/>
      <c r="AF67" s="121"/>
      <c r="AG67" s="121"/>
      <c r="AH67" s="121"/>
      <c r="AI67" s="121"/>
      <c r="AJ67" s="121"/>
      <c r="AK67" s="121"/>
      <c r="AL67" s="121"/>
      <c r="AM67" s="121"/>
      <c r="AN67" s="121"/>
      <c r="AO67" s="121"/>
      <c r="AP67" s="121"/>
      <c r="AQ67" s="121"/>
      <c r="AR67" s="121"/>
      <c r="AS67" s="121"/>
      <c r="AT67" s="121"/>
      <c r="AU67" s="121"/>
      <c r="AV67" s="121"/>
      <c r="AW67" s="121"/>
      <c r="AX67" s="121"/>
      <c r="AY67" s="121"/>
      <c r="AZ67" s="121"/>
      <c r="BA67" s="121"/>
      <c r="BB67" s="121"/>
      <c r="BC67" s="121"/>
      <c r="BD67" s="121"/>
      <c r="BE67" s="121"/>
      <c r="BF67" s="121"/>
      <c r="BG67" s="121"/>
    </row>
    <row r="68" spans="1:59" ht="6.75" customHeight="1" x14ac:dyDescent="0.2">
      <c r="A68" s="121"/>
      <c r="E68" s="121"/>
      <c r="F68" s="121"/>
      <c r="H68" s="121"/>
      <c r="I68" s="121"/>
      <c r="J68" s="121"/>
      <c r="K68" s="121"/>
      <c r="L68" s="121"/>
      <c r="M68" s="121"/>
      <c r="N68" s="121"/>
      <c r="O68" s="121"/>
      <c r="P68" s="121"/>
      <c r="Q68" s="121"/>
      <c r="R68" s="121"/>
      <c r="S68" s="121"/>
      <c r="T68" s="121"/>
      <c r="U68" s="121"/>
      <c r="V68" s="121"/>
      <c r="W68" s="121"/>
      <c r="X68" s="121"/>
      <c r="Y68" s="121"/>
      <c r="Z68" s="121"/>
      <c r="AA68" s="121"/>
      <c r="AB68" s="121"/>
      <c r="AC68" s="121"/>
      <c r="AD68" s="121"/>
      <c r="AE68" s="121"/>
      <c r="AF68" s="121"/>
      <c r="AG68" s="121"/>
      <c r="AH68" s="121"/>
      <c r="AI68" s="121"/>
      <c r="AJ68" s="121"/>
      <c r="AK68" s="121"/>
      <c r="AL68" s="121"/>
      <c r="AM68" s="121"/>
      <c r="AN68" s="121"/>
      <c r="AO68" s="121"/>
      <c r="AP68" s="121"/>
      <c r="AQ68" s="121"/>
      <c r="AR68" s="121"/>
      <c r="AS68" s="121"/>
      <c r="AT68" s="121"/>
      <c r="AU68" s="121"/>
      <c r="AV68" s="121"/>
      <c r="AW68" s="121"/>
      <c r="AX68" s="121"/>
      <c r="AY68" s="121"/>
      <c r="AZ68" s="121"/>
      <c r="BA68" s="121"/>
      <c r="BB68" s="121"/>
      <c r="BC68" s="121"/>
      <c r="BD68" s="121"/>
      <c r="BE68" s="121"/>
      <c r="BF68" s="121"/>
      <c r="BG68" s="121"/>
    </row>
    <row r="69" spans="1:59" ht="12.75" x14ac:dyDescent="0.2">
      <c r="A69" s="121"/>
      <c r="B69" s="203"/>
      <c r="F69" s="121"/>
      <c r="H69" s="121"/>
      <c r="I69" s="121"/>
      <c r="J69" s="121"/>
      <c r="K69" s="121"/>
      <c r="L69" s="121"/>
      <c r="M69" s="121"/>
      <c r="N69" s="121"/>
      <c r="O69" s="121"/>
      <c r="P69" s="121"/>
      <c r="Q69" s="121"/>
      <c r="R69" s="121"/>
      <c r="S69" s="121"/>
      <c r="T69" s="121"/>
      <c r="U69" s="121"/>
      <c r="V69" s="121"/>
      <c r="W69" s="121"/>
      <c r="X69" s="121"/>
      <c r="Y69" s="121"/>
      <c r="Z69" s="121"/>
      <c r="AA69" s="121"/>
      <c r="AB69" s="121"/>
      <c r="AC69" s="121"/>
      <c r="AD69" s="121"/>
      <c r="AE69" s="121"/>
      <c r="AF69" s="121"/>
      <c r="AG69" s="121"/>
      <c r="AH69" s="121"/>
      <c r="AI69" s="121"/>
      <c r="AJ69" s="121"/>
      <c r="AK69" s="121"/>
      <c r="AL69" s="121"/>
      <c r="AM69" s="121"/>
      <c r="AN69" s="121"/>
      <c r="AO69" s="121"/>
      <c r="AP69" s="121"/>
      <c r="AQ69" s="121"/>
      <c r="AR69" s="121"/>
      <c r="AS69" s="121"/>
      <c r="AT69" s="121"/>
      <c r="AU69" s="121"/>
      <c r="AV69" s="121"/>
      <c r="AW69" s="121"/>
      <c r="AX69" s="121"/>
      <c r="AY69" s="121"/>
      <c r="AZ69" s="121"/>
      <c r="BA69" s="121"/>
      <c r="BB69" s="121"/>
      <c r="BC69" s="121"/>
      <c r="BD69" s="121"/>
      <c r="BE69" s="121"/>
      <c r="BF69" s="121"/>
      <c r="BG69" s="121"/>
    </row>
    <row r="70" spans="1:59" ht="12.75" x14ac:dyDescent="0.2">
      <c r="A70" s="121"/>
      <c r="B70" s="203"/>
      <c r="F70" s="121"/>
      <c r="H70" s="121"/>
      <c r="I70" s="121"/>
      <c r="J70" s="121"/>
      <c r="K70" s="121"/>
      <c r="L70" s="121"/>
      <c r="M70" s="121"/>
      <c r="N70" s="121"/>
      <c r="O70" s="121"/>
      <c r="P70" s="121"/>
      <c r="Q70" s="121"/>
      <c r="R70" s="121"/>
      <c r="S70" s="121"/>
      <c r="T70" s="121"/>
      <c r="U70" s="121"/>
      <c r="V70" s="121"/>
      <c r="W70" s="121"/>
      <c r="X70" s="121"/>
      <c r="Y70" s="121"/>
      <c r="Z70" s="121"/>
      <c r="AA70" s="121"/>
      <c r="AB70" s="121"/>
      <c r="AC70" s="121"/>
      <c r="AD70" s="121"/>
      <c r="AE70" s="121"/>
      <c r="AF70" s="121"/>
      <c r="AG70" s="121"/>
      <c r="AH70" s="121"/>
      <c r="AI70" s="121"/>
      <c r="AJ70" s="121"/>
      <c r="AK70" s="121"/>
      <c r="AL70" s="121"/>
      <c r="AM70" s="121"/>
      <c r="AN70" s="121"/>
      <c r="AO70" s="121"/>
      <c r="AP70" s="121"/>
      <c r="AQ70" s="121"/>
      <c r="AR70" s="121"/>
      <c r="AS70" s="121"/>
      <c r="AT70" s="121"/>
      <c r="AU70" s="121"/>
      <c r="AV70" s="121"/>
      <c r="AW70" s="121"/>
      <c r="AX70" s="121"/>
      <c r="AY70" s="121"/>
      <c r="AZ70" s="121"/>
      <c r="BA70" s="121"/>
      <c r="BB70" s="121"/>
      <c r="BC70" s="121"/>
      <c r="BD70" s="121"/>
      <c r="BE70" s="121"/>
      <c r="BF70" s="121"/>
      <c r="BG70" s="121"/>
    </row>
    <row r="71" spans="1:59" ht="12.75" x14ac:dyDescent="0.2">
      <c r="A71" s="121"/>
      <c r="B71" s="203"/>
      <c r="F71" s="121"/>
      <c r="H71" s="121"/>
      <c r="I71" s="121"/>
      <c r="J71" s="121"/>
      <c r="K71" s="121"/>
      <c r="L71" s="121"/>
      <c r="M71" s="121"/>
      <c r="N71" s="121"/>
      <c r="O71" s="121"/>
      <c r="P71" s="121"/>
      <c r="Q71" s="121"/>
      <c r="R71" s="121"/>
      <c r="S71" s="121"/>
      <c r="T71" s="121"/>
      <c r="U71" s="121"/>
      <c r="V71" s="121"/>
      <c r="W71" s="121"/>
      <c r="X71" s="121"/>
      <c r="Y71" s="121"/>
      <c r="Z71" s="121"/>
      <c r="AA71" s="121"/>
      <c r="AB71" s="121"/>
      <c r="AC71" s="121"/>
      <c r="AD71" s="121"/>
      <c r="AE71" s="121"/>
      <c r="AF71" s="121"/>
      <c r="AG71" s="121"/>
      <c r="AH71" s="121"/>
      <c r="AI71" s="121"/>
      <c r="AJ71" s="121"/>
      <c r="AK71" s="121"/>
      <c r="AL71" s="121"/>
      <c r="AM71" s="121"/>
      <c r="AN71" s="121"/>
      <c r="AO71" s="121"/>
      <c r="AP71" s="121"/>
      <c r="AQ71" s="121"/>
      <c r="AR71" s="121"/>
      <c r="AS71" s="121"/>
      <c r="AT71" s="121"/>
      <c r="AU71" s="121"/>
      <c r="AV71" s="121"/>
      <c r="AW71" s="121"/>
      <c r="AX71" s="121"/>
      <c r="AY71" s="121"/>
      <c r="AZ71" s="121"/>
      <c r="BA71" s="121"/>
      <c r="BB71" s="121"/>
      <c r="BC71" s="121"/>
      <c r="BD71" s="121"/>
      <c r="BE71" s="121"/>
      <c r="BF71" s="121"/>
      <c r="BG71" s="121"/>
    </row>
    <row r="72" spans="1:59" ht="12.75" x14ac:dyDescent="0.2">
      <c r="A72" s="121"/>
      <c r="B72" s="203"/>
      <c r="F72" s="121"/>
      <c r="H72" s="121"/>
      <c r="I72" s="121"/>
      <c r="J72" s="121"/>
      <c r="K72" s="121"/>
      <c r="L72" s="121"/>
      <c r="M72" s="121"/>
      <c r="N72" s="121"/>
      <c r="O72" s="121"/>
      <c r="P72" s="121"/>
      <c r="Q72" s="121"/>
      <c r="R72" s="121"/>
      <c r="S72" s="121"/>
      <c r="T72" s="121"/>
      <c r="U72" s="121"/>
      <c r="V72" s="121"/>
      <c r="W72" s="121"/>
      <c r="X72" s="121"/>
      <c r="Y72" s="121"/>
      <c r="Z72" s="121"/>
      <c r="AA72" s="121"/>
      <c r="AB72" s="121"/>
      <c r="AC72" s="121"/>
      <c r="AD72" s="121"/>
      <c r="AE72" s="121"/>
      <c r="AF72" s="121"/>
      <c r="AG72" s="121"/>
      <c r="AH72" s="121"/>
      <c r="AI72" s="121"/>
      <c r="AJ72" s="121"/>
      <c r="AK72" s="121"/>
      <c r="AL72" s="121"/>
      <c r="AM72" s="121"/>
      <c r="AN72" s="121"/>
      <c r="AO72" s="121"/>
      <c r="AP72" s="121"/>
      <c r="AQ72" s="121"/>
      <c r="AR72" s="121"/>
      <c r="AS72" s="121"/>
      <c r="AT72" s="121"/>
      <c r="AU72" s="121"/>
      <c r="AV72" s="121"/>
      <c r="AW72" s="121"/>
      <c r="AX72" s="121"/>
      <c r="AY72" s="121"/>
      <c r="AZ72" s="121"/>
      <c r="BA72" s="121"/>
      <c r="BB72" s="121"/>
      <c r="BC72" s="121"/>
      <c r="BD72" s="121"/>
      <c r="BE72" s="121"/>
      <c r="BF72" s="121"/>
      <c r="BG72" s="121"/>
    </row>
    <row r="73" spans="1:59" ht="12.75" x14ac:dyDescent="0.2">
      <c r="A73" s="121"/>
      <c r="B73" s="203"/>
      <c r="E73" s="121"/>
      <c r="F73" s="121"/>
      <c r="H73" s="121"/>
      <c r="I73" s="121"/>
      <c r="J73" s="121"/>
      <c r="K73" s="121"/>
      <c r="L73" s="121"/>
      <c r="M73" s="121"/>
      <c r="N73" s="121"/>
      <c r="O73" s="121"/>
      <c r="P73" s="121"/>
      <c r="Q73" s="121"/>
      <c r="R73" s="121"/>
      <c r="S73" s="121"/>
      <c r="T73" s="121"/>
      <c r="U73" s="121"/>
      <c r="V73" s="121"/>
      <c r="W73" s="121"/>
      <c r="X73" s="121"/>
      <c r="Y73" s="121"/>
      <c r="Z73" s="121"/>
      <c r="AA73" s="121"/>
      <c r="AB73" s="121"/>
      <c r="AC73" s="121"/>
      <c r="AD73" s="121"/>
      <c r="AE73" s="121"/>
      <c r="AF73" s="121"/>
      <c r="AG73" s="121"/>
      <c r="AH73" s="121"/>
      <c r="AI73" s="121"/>
      <c r="AJ73" s="121"/>
      <c r="AK73" s="121"/>
      <c r="AL73" s="121"/>
      <c r="AM73" s="121"/>
      <c r="AN73" s="121"/>
      <c r="AO73" s="121"/>
      <c r="AP73" s="121"/>
      <c r="AQ73" s="121"/>
      <c r="AR73" s="121"/>
      <c r="AS73" s="121"/>
      <c r="AT73" s="121"/>
      <c r="AU73" s="121"/>
      <c r="AV73" s="121"/>
      <c r="AW73" s="121"/>
      <c r="AX73" s="121"/>
      <c r="AY73" s="121"/>
      <c r="AZ73" s="121"/>
      <c r="BA73" s="121"/>
      <c r="BB73" s="121"/>
      <c r="BC73" s="121"/>
      <c r="BD73" s="121"/>
      <c r="BE73" s="121"/>
      <c r="BF73" s="121"/>
      <c r="BG73" s="121"/>
    </row>
    <row r="74" spans="1:59" ht="12.75" x14ac:dyDescent="0.2">
      <c r="A74" s="121"/>
      <c r="B74" s="203"/>
      <c r="E74" s="121"/>
      <c r="F74" s="121"/>
      <c r="H74" s="121"/>
      <c r="I74" s="121"/>
      <c r="J74" s="121"/>
      <c r="K74" s="121"/>
      <c r="L74" s="121"/>
      <c r="M74" s="121"/>
      <c r="N74" s="121"/>
      <c r="O74" s="121"/>
      <c r="P74" s="121"/>
      <c r="Q74" s="121"/>
      <c r="R74" s="121"/>
      <c r="S74" s="121"/>
      <c r="T74" s="121"/>
      <c r="U74" s="121"/>
      <c r="V74" s="121"/>
      <c r="W74" s="121"/>
      <c r="X74" s="121"/>
      <c r="Y74" s="121"/>
      <c r="Z74" s="121"/>
      <c r="AA74" s="121"/>
      <c r="AB74" s="121"/>
      <c r="AC74" s="121"/>
      <c r="AD74" s="121"/>
      <c r="AE74" s="121"/>
      <c r="AF74" s="121"/>
      <c r="AG74" s="121"/>
      <c r="AH74" s="121"/>
      <c r="AI74" s="121"/>
      <c r="AJ74" s="121"/>
      <c r="AK74" s="121"/>
      <c r="AL74" s="121"/>
      <c r="AM74" s="121"/>
      <c r="AN74" s="121"/>
      <c r="AO74" s="121"/>
      <c r="AP74" s="121"/>
      <c r="AQ74" s="121"/>
      <c r="AR74" s="121"/>
      <c r="AS74" s="121"/>
      <c r="AT74" s="121"/>
      <c r="AU74" s="121"/>
      <c r="AV74" s="121"/>
      <c r="AW74" s="121"/>
      <c r="AX74" s="121"/>
      <c r="AY74" s="121"/>
      <c r="AZ74" s="121"/>
      <c r="BA74" s="121"/>
      <c r="BB74" s="121"/>
      <c r="BC74" s="121"/>
      <c r="BD74" s="121"/>
      <c r="BE74" s="121"/>
      <c r="BF74" s="121"/>
      <c r="BG74" s="121"/>
    </row>
    <row r="75" spans="1:59" ht="12.75" x14ac:dyDescent="0.2">
      <c r="A75" s="121"/>
      <c r="B75" s="203"/>
      <c r="E75" s="121"/>
      <c r="F75" s="121"/>
      <c r="H75" s="121"/>
      <c r="I75" s="121"/>
      <c r="J75" s="121"/>
      <c r="K75" s="121"/>
      <c r="L75" s="121"/>
      <c r="M75" s="121"/>
      <c r="N75" s="121"/>
      <c r="O75" s="121"/>
      <c r="P75" s="121"/>
      <c r="Q75" s="121"/>
      <c r="R75" s="121"/>
      <c r="S75" s="121"/>
      <c r="T75" s="121"/>
      <c r="U75" s="121"/>
      <c r="V75" s="121"/>
      <c r="W75" s="121"/>
      <c r="X75" s="121"/>
      <c r="Y75" s="121"/>
      <c r="Z75" s="121"/>
      <c r="AA75" s="121"/>
      <c r="AB75" s="121"/>
      <c r="AC75" s="121"/>
      <c r="AD75" s="121"/>
      <c r="AE75" s="121"/>
      <c r="AF75" s="121"/>
      <c r="AG75" s="121"/>
      <c r="AH75" s="121"/>
      <c r="AI75" s="121"/>
      <c r="AJ75" s="121"/>
      <c r="AK75" s="121"/>
      <c r="AL75" s="121"/>
      <c r="AM75" s="121"/>
      <c r="AN75" s="121"/>
      <c r="AO75" s="121"/>
      <c r="AP75" s="121"/>
      <c r="AQ75" s="121"/>
      <c r="AR75" s="121"/>
      <c r="AS75" s="121"/>
      <c r="AT75" s="121"/>
      <c r="AU75" s="121"/>
      <c r="AV75" s="121"/>
      <c r="AW75" s="121"/>
      <c r="AX75" s="121"/>
      <c r="AY75" s="121"/>
      <c r="AZ75" s="121"/>
      <c r="BA75" s="121"/>
      <c r="BB75" s="121"/>
      <c r="BC75" s="121"/>
      <c r="BD75" s="121"/>
      <c r="BE75" s="121"/>
      <c r="BF75" s="121"/>
      <c r="BG75" s="121"/>
    </row>
    <row r="76" spans="1:59" ht="12.75" x14ac:dyDescent="0.2">
      <c r="A76" s="121"/>
      <c r="B76" s="203"/>
      <c r="E76" s="121"/>
      <c r="F76" s="121"/>
      <c r="H76" s="121"/>
      <c r="I76" s="121"/>
      <c r="J76" s="121"/>
      <c r="K76" s="121"/>
      <c r="L76" s="121"/>
      <c r="M76" s="121"/>
      <c r="N76" s="121"/>
      <c r="O76" s="121"/>
      <c r="P76" s="121"/>
      <c r="Q76" s="121"/>
      <c r="R76" s="121"/>
      <c r="S76" s="121"/>
      <c r="T76" s="121"/>
      <c r="U76" s="121"/>
      <c r="V76" s="121"/>
      <c r="W76" s="121"/>
      <c r="X76" s="121"/>
      <c r="Y76" s="121"/>
      <c r="Z76" s="121"/>
      <c r="AA76" s="121"/>
      <c r="AB76" s="121"/>
      <c r="AC76" s="121"/>
      <c r="AD76" s="121"/>
      <c r="AE76" s="121"/>
      <c r="AF76" s="121"/>
      <c r="AG76" s="121"/>
      <c r="AH76" s="121"/>
      <c r="AI76" s="121"/>
      <c r="AJ76" s="121"/>
      <c r="AK76" s="121"/>
      <c r="AL76" s="121"/>
      <c r="AM76" s="121"/>
      <c r="AN76" s="121"/>
      <c r="AO76" s="121"/>
      <c r="AP76" s="121"/>
      <c r="AQ76" s="121"/>
      <c r="AR76" s="121"/>
      <c r="AS76" s="121"/>
      <c r="AT76" s="121"/>
      <c r="AU76" s="121"/>
      <c r="AV76" s="121"/>
      <c r="AW76" s="121"/>
      <c r="AX76" s="121"/>
      <c r="AY76" s="121"/>
      <c r="AZ76" s="121"/>
      <c r="BA76" s="121"/>
      <c r="BB76" s="121"/>
      <c r="BC76" s="121"/>
      <c r="BD76" s="121"/>
      <c r="BE76" s="121"/>
      <c r="BF76" s="121"/>
      <c r="BG76" s="121"/>
    </row>
    <row r="77" spans="1:59" ht="12.75" x14ac:dyDescent="0.2">
      <c r="A77" s="121"/>
      <c r="B77" s="203"/>
      <c r="E77" s="121"/>
      <c r="F77" s="121"/>
      <c r="H77" s="121"/>
      <c r="I77" s="121"/>
      <c r="J77" s="121"/>
      <c r="K77" s="121"/>
      <c r="L77" s="121"/>
      <c r="M77" s="121"/>
      <c r="N77" s="121"/>
      <c r="O77" s="121"/>
      <c r="P77" s="121"/>
      <c r="Q77" s="121"/>
      <c r="R77" s="121"/>
      <c r="S77" s="121"/>
      <c r="T77" s="121"/>
      <c r="U77" s="121"/>
      <c r="V77" s="121"/>
      <c r="W77" s="121"/>
      <c r="X77" s="121"/>
      <c r="Y77" s="121"/>
      <c r="Z77" s="121"/>
      <c r="AA77" s="121"/>
      <c r="AB77" s="121"/>
      <c r="AC77" s="121"/>
      <c r="AD77" s="121"/>
      <c r="AE77" s="121"/>
      <c r="AF77" s="121"/>
      <c r="AG77" s="121"/>
      <c r="AH77" s="121"/>
      <c r="AI77" s="121"/>
      <c r="AJ77" s="121"/>
      <c r="AK77" s="121"/>
      <c r="AL77" s="121"/>
      <c r="AM77" s="121"/>
      <c r="AN77" s="121"/>
      <c r="AO77" s="121"/>
      <c r="AP77" s="121"/>
      <c r="AQ77" s="121"/>
      <c r="AR77" s="121"/>
      <c r="AS77" s="121"/>
      <c r="AT77" s="121"/>
      <c r="AU77" s="121"/>
      <c r="AV77" s="121"/>
      <c r="AW77" s="121"/>
      <c r="AX77" s="121"/>
      <c r="AY77" s="121"/>
      <c r="AZ77" s="121"/>
      <c r="BA77" s="121"/>
      <c r="BB77" s="121"/>
      <c r="BC77" s="121"/>
      <c r="BD77" s="121"/>
      <c r="BE77" s="121"/>
      <c r="BF77" s="121"/>
      <c r="BG77" s="121"/>
    </row>
    <row r="78" spans="1:59" ht="12.75" x14ac:dyDescent="0.2">
      <c r="A78" s="121"/>
      <c r="B78" s="203"/>
      <c r="E78" s="121"/>
      <c r="F78" s="121"/>
      <c r="H78" s="121"/>
      <c r="I78" s="121"/>
      <c r="J78" s="121"/>
      <c r="K78" s="121"/>
      <c r="L78" s="121"/>
      <c r="M78" s="121"/>
      <c r="N78" s="121"/>
      <c r="O78" s="121"/>
      <c r="P78" s="121"/>
      <c r="Q78" s="121"/>
      <c r="R78" s="121"/>
      <c r="S78" s="121"/>
      <c r="T78" s="121"/>
      <c r="U78" s="121"/>
      <c r="V78" s="121"/>
      <c r="W78" s="121"/>
      <c r="X78" s="121"/>
      <c r="Y78" s="121"/>
      <c r="Z78" s="121"/>
      <c r="AA78" s="121"/>
      <c r="AB78" s="121"/>
      <c r="AC78" s="121"/>
      <c r="AD78" s="121"/>
      <c r="AE78" s="121"/>
      <c r="AF78" s="121"/>
      <c r="AG78" s="121"/>
      <c r="AH78" s="121"/>
      <c r="AI78" s="121"/>
      <c r="AJ78" s="121"/>
      <c r="AK78" s="121"/>
      <c r="AL78" s="121"/>
      <c r="AM78" s="121"/>
      <c r="AN78" s="121"/>
      <c r="AO78" s="121"/>
      <c r="AP78" s="121"/>
      <c r="AQ78" s="121"/>
      <c r="AR78" s="121"/>
      <c r="AS78" s="121"/>
      <c r="AT78" s="121"/>
      <c r="AU78" s="121"/>
      <c r="AV78" s="121"/>
      <c r="AW78" s="121"/>
      <c r="AX78" s="121"/>
      <c r="AY78" s="121"/>
      <c r="AZ78" s="121"/>
      <c r="BA78" s="121"/>
      <c r="BB78" s="121"/>
      <c r="BC78" s="121"/>
      <c r="BD78" s="121"/>
      <c r="BE78" s="121"/>
      <c r="BF78" s="121"/>
      <c r="BG78" s="121"/>
    </row>
    <row r="79" spans="1:59" ht="12.75" x14ac:dyDescent="0.2">
      <c r="A79" s="121"/>
      <c r="B79" s="203"/>
      <c r="C79" s="158"/>
      <c r="E79" s="121"/>
      <c r="F79" s="121"/>
      <c r="H79" s="121"/>
      <c r="I79" s="121"/>
      <c r="J79" s="121"/>
      <c r="K79" s="121"/>
      <c r="L79" s="121"/>
      <c r="M79" s="121"/>
      <c r="N79" s="121"/>
      <c r="O79" s="121"/>
      <c r="P79" s="121"/>
      <c r="Q79" s="121"/>
      <c r="R79" s="121"/>
      <c r="S79" s="121"/>
      <c r="T79" s="121"/>
      <c r="U79" s="121"/>
      <c r="V79" s="121"/>
      <c r="W79" s="121"/>
      <c r="X79" s="121"/>
      <c r="Y79" s="121"/>
      <c r="Z79" s="121"/>
      <c r="AA79" s="121"/>
      <c r="AB79" s="121"/>
      <c r="AC79" s="121"/>
      <c r="AD79" s="121"/>
      <c r="AE79" s="121"/>
      <c r="AF79" s="121"/>
      <c r="AG79" s="121"/>
      <c r="AH79" s="121"/>
      <c r="AI79" s="121"/>
      <c r="AJ79" s="121"/>
      <c r="AK79" s="121"/>
      <c r="AL79" s="121"/>
      <c r="AM79" s="121"/>
      <c r="AN79" s="121"/>
      <c r="AO79" s="121"/>
      <c r="AP79" s="121"/>
      <c r="AQ79" s="121"/>
      <c r="AR79" s="121"/>
      <c r="AS79" s="121"/>
      <c r="AT79" s="121"/>
      <c r="AU79" s="121"/>
      <c r="AV79" s="121"/>
      <c r="AW79" s="121"/>
      <c r="AX79" s="121"/>
      <c r="AY79" s="121"/>
      <c r="AZ79" s="121"/>
      <c r="BA79" s="121"/>
      <c r="BB79" s="121"/>
      <c r="BC79" s="121"/>
      <c r="BD79" s="121"/>
      <c r="BE79" s="121"/>
      <c r="BF79" s="121"/>
      <c r="BG79" s="121"/>
    </row>
    <row r="80" spans="1:59" ht="12.75" x14ac:dyDescent="0.2">
      <c r="A80" s="121"/>
      <c r="E80" s="121"/>
      <c r="F80" s="121"/>
      <c r="H80" s="121"/>
      <c r="I80" s="121"/>
      <c r="J80" s="121"/>
      <c r="K80" s="121"/>
      <c r="L80" s="121"/>
      <c r="M80" s="121"/>
      <c r="N80" s="121"/>
      <c r="O80" s="121"/>
      <c r="P80" s="121"/>
      <c r="Q80" s="121"/>
      <c r="R80" s="121"/>
      <c r="S80" s="121"/>
      <c r="T80" s="121"/>
      <c r="U80" s="121"/>
      <c r="V80" s="121"/>
      <c r="W80" s="121"/>
      <c r="X80" s="121"/>
      <c r="Y80" s="121"/>
      <c r="Z80" s="121"/>
      <c r="AA80" s="121"/>
      <c r="AB80" s="121"/>
      <c r="AC80" s="121"/>
      <c r="AD80" s="121"/>
      <c r="AE80" s="121"/>
      <c r="AF80" s="121"/>
      <c r="AG80" s="121"/>
      <c r="AH80" s="121"/>
      <c r="AI80" s="121"/>
      <c r="AJ80" s="121"/>
      <c r="AK80" s="121"/>
      <c r="AL80" s="121"/>
      <c r="AM80" s="121"/>
      <c r="AN80" s="121"/>
      <c r="AO80" s="121"/>
      <c r="AP80" s="121"/>
      <c r="AQ80" s="121"/>
      <c r="AR80" s="121"/>
      <c r="AS80" s="121"/>
      <c r="AT80" s="121"/>
      <c r="AU80" s="121"/>
      <c r="AV80" s="121"/>
      <c r="AW80" s="121"/>
      <c r="AX80" s="121"/>
      <c r="AY80" s="121"/>
      <c r="AZ80" s="121"/>
      <c r="BA80" s="121"/>
      <c r="BB80" s="121"/>
      <c r="BC80" s="121"/>
      <c r="BD80" s="121"/>
      <c r="BE80" s="121"/>
      <c r="BF80" s="121"/>
      <c r="BG80" s="121"/>
    </row>
    <row r="81" spans="1:59" ht="12.75" customHeight="1" x14ac:dyDescent="0.2">
      <c r="A81" s="121"/>
      <c r="E81" s="121"/>
      <c r="F81" s="121"/>
      <c r="H81" s="121"/>
      <c r="I81" s="121"/>
      <c r="J81" s="121"/>
      <c r="K81" s="121"/>
      <c r="L81" s="121"/>
      <c r="M81" s="121"/>
      <c r="N81" s="121"/>
      <c r="O81" s="121"/>
      <c r="P81" s="121"/>
      <c r="Q81" s="121"/>
      <c r="R81" s="121"/>
      <c r="S81" s="121"/>
      <c r="T81" s="121"/>
      <c r="U81" s="121"/>
      <c r="V81" s="121"/>
      <c r="W81" s="121"/>
      <c r="X81" s="121"/>
      <c r="Y81" s="121"/>
      <c r="Z81" s="121"/>
      <c r="AA81" s="121"/>
      <c r="AB81" s="121"/>
      <c r="AC81" s="121"/>
      <c r="AD81" s="121"/>
      <c r="AE81" s="121"/>
      <c r="AF81" s="121"/>
      <c r="AG81" s="121"/>
      <c r="AH81" s="121"/>
      <c r="AI81" s="121"/>
      <c r="AJ81" s="121"/>
      <c r="AK81" s="121"/>
      <c r="AL81" s="121"/>
      <c r="AM81" s="121"/>
      <c r="AN81" s="121"/>
      <c r="AO81" s="121"/>
      <c r="AP81" s="121"/>
      <c r="AQ81" s="121"/>
      <c r="AR81" s="121"/>
      <c r="AS81" s="121"/>
      <c r="AT81" s="121"/>
      <c r="AU81" s="121"/>
      <c r="AV81" s="121"/>
      <c r="AW81" s="121"/>
      <c r="AX81" s="121"/>
      <c r="AY81" s="121"/>
      <c r="AZ81" s="121"/>
      <c r="BA81" s="121"/>
      <c r="BB81" s="121"/>
      <c r="BC81" s="121"/>
      <c r="BD81" s="121"/>
      <c r="BE81" s="121"/>
      <c r="BF81" s="121"/>
      <c r="BG81" s="121"/>
    </row>
    <row r="82" spans="1:59" ht="12.75" customHeight="1" x14ac:dyDescent="0.2">
      <c r="A82" s="121"/>
      <c r="E82" s="121"/>
      <c r="F82" s="121"/>
      <c r="H82" s="121"/>
      <c r="I82" s="121"/>
      <c r="J82" s="121"/>
      <c r="K82" s="121"/>
      <c r="L82" s="121"/>
      <c r="M82" s="121"/>
      <c r="N82" s="121"/>
      <c r="O82" s="121"/>
      <c r="P82" s="121"/>
      <c r="Q82" s="121"/>
      <c r="R82" s="121"/>
      <c r="S82" s="121"/>
      <c r="T82" s="121"/>
      <c r="U82" s="121"/>
      <c r="V82" s="121"/>
      <c r="W82" s="121"/>
      <c r="X82" s="121"/>
      <c r="Y82" s="121"/>
      <c r="Z82" s="121"/>
      <c r="AA82" s="121"/>
      <c r="AB82" s="121"/>
      <c r="AC82" s="121"/>
      <c r="AD82" s="121"/>
      <c r="AE82" s="121"/>
      <c r="AF82" s="121"/>
      <c r="AG82" s="121"/>
      <c r="AH82" s="121"/>
      <c r="AI82" s="121"/>
      <c r="AJ82" s="121"/>
      <c r="AK82" s="121"/>
      <c r="AL82" s="121"/>
      <c r="AM82" s="121"/>
      <c r="AN82" s="121"/>
      <c r="AO82" s="121"/>
      <c r="AP82" s="121"/>
      <c r="AQ82" s="121"/>
      <c r="AR82" s="121"/>
      <c r="AS82" s="121"/>
      <c r="AT82" s="121"/>
      <c r="AU82" s="121"/>
      <c r="AV82" s="121"/>
      <c r="AW82" s="121"/>
      <c r="AX82" s="121"/>
      <c r="AY82" s="121"/>
      <c r="AZ82" s="121"/>
      <c r="BA82" s="121"/>
      <c r="BB82" s="121"/>
      <c r="BC82" s="121"/>
      <c r="BD82" s="121"/>
      <c r="BE82" s="121"/>
      <c r="BF82" s="121"/>
      <c r="BG82" s="121"/>
    </row>
    <row r="83" spans="1:59" ht="12.75" customHeight="1" x14ac:dyDescent="0.2"/>
    <row r="84" spans="1:59" ht="12.75" customHeight="1" x14ac:dyDescent="0.2"/>
    <row r="85" spans="1:59" ht="12.75" customHeight="1" x14ac:dyDescent="0.2"/>
    <row r="86" spans="1:59" ht="12.75" customHeight="1" x14ac:dyDescent="0.2"/>
    <row r="87" spans="1:59" ht="12.75" customHeight="1" x14ac:dyDescent="0.2"/>
    <row r="88" spans="1:59" ht="12.75" customHeight="1" x14ac:dyDescent="0.2"/>
    <row r="89" spans="1:59" ht="12.75" customHeight="1" x14ac:dyDescent="0.2"/>
  </sheetData>
  <sheetProtection algorithmName="SHA-512" hashValue="MBbplvuBh8YvErqD4txsPPzgxjTIrR0fSZjlfl/mSbfRssBB5zXDGtd7Bsdd0SqVXDCsBSFUwJxjXrKu6NqPIw==" saltValue="aFoFsbrZQo+2J2aczl45MA==" spinCount="100000" sheet="1" objects="1" scenarios="1" selectLockedCells="1"/>
  <mergeCells count="38">
    <mergeCell ref="B2:F2"/>
    <mergeCell ref="D56:D58"/>
    <mergeCell ref="D46:D48"/>
    <mergeCell ref="C42:E42"/>
    <mergeCell ref="C5:F5"/>
    <mergeCell ref="C7:D7"/>
    <mergeCell ref="C22:D22"/>
    <mergeCell ref="C46:C48"/>
    <mergeCell ref="E46:E48"/>
    <mergeCell ref="C26:D26"/>
    <mergeCell ref="C27:D27"/>
    <mergeCell ref="C29:D29"/>
    <mergeCell ref="C34:D34"/>
    <mergeCell ref="C35:D35"/>
    <mergeCell ref="C36:D36"/>
    <mergeCell ref="C37:D37"/>
    <mergeCell ref="G23:K23"/>
    <mergeCell ref="G25:K25"/>
    <mergeCell ref="C11:D11"/>
    <mergeCell ref="C12:D12"/>
    <mergeCell ref="C13:D13"/>
    <mergeCell ref="C14:D14"/>
    <mergeCell ref="C15:D15"/>
    <mergeCell ref="C23:D23"/>
    <mergeCell ref="C24:D24"/>
    <mergeCell ref="C25:D25"/>
    <mergeCell ref="G26:K26"/>
    <mergeCell ref="C33:D33"/>
    <mergeCell ref="G34:K34"/>
    <mergeCell ref="G36:K36"/>
    <mergeCell ref="G37:K37"/>
    <mergeCell ref="C56:C58"/>
    <mergeCell ref="E56:E58"/>
    <mergeCell ref="B69:B79"/>
    <mergeCell ref="C38:D38"/>
    <mergeCell ref="C28:D28"/>
    <mergeCell ref="C39:D39"/>
    <mergeCell ref="C40:D40"/>
  </mergeCells>
  <conditionalFormatting sqref="G17">
    <cfRule type="expression" dxfId="4" priority="14" stopIfTrue="1">
      <formula>$E$17&lt;=3</formula>
    </cfRule>
  </conditionalFormatting>
  <conditionalFormatting sqref="D44:E44">
    <cfRule type="cellIs" dxfId="3" priority="13" stopIfTrue="1" operator="greaterThan">
      <formula>$E$17*4-$E$18</formula>
    </cfRule>
  </conditionalFormatting>
  <dataValidations count="2">
    <dataValidation type="decimal" allowBlank="1" showInputMessage="1" showErrorMessage="1" sqref="E17" xr:uid="{140946D2-9EC8-45A5-818C-47BB757DA55C}">
      <formula1>1</formula1>
      <formula2>6</formula2>
    </dataValidation>
    <dataValidation type="whole" allowBlank="1" showInputMessage="1" showErrorMessage="1" sqref="E18" xr:uid="{FD2DBDDD-A09F-4F7B-B7B6-24EC522260DF}">
      <formula1>1</formula1>
      <formula2>16</formula2>
    </dataValidation>
  </dataValidations>
  <pageMargins left="0.70866141732283472" right="0.70866141732283472" top="0.74803149606299213" bottom="0.74803149606299213" header="0.31496062992125984" footer="0.31496062992125984"/>
  <pageSetup paperSize="9" scale="74" fitToHeight="0" orientation="landscape" r:id="rId1"/>
  <headerFooter alignWithMargins="0">
    <oddHeader>&amp;R&amp;G</oddHeader>
    <oddFooter>&amp;R© Flore Group 2022</oddFooter>
  </headerFooter>
  <ignoredErrors>
    <ignoredError sqref="C5" unlockedFormula="1"/>
  </ignoredErrors>
  <legacyDrawing r:id="rId2"/>
  <legacyDrawingHF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BM60"/>
  <sheetViews>
    <sheetView showGridLines="0" view="pageLayout" topLeftCell="A16" zoomScale="70" zoomScaleNormal="65" zoomScalePageLayoutView="70" workbookViewId="0">
      <selection activeCell="C55" activeCellId="3" sqref="C49:D49 C51:D51 C53:D53 C55:D55"/>
    </sheetView>
  </sheetViews>
  <sheetFormatPr baseColWidth="10" defaultColWidth="0" defaultRowHeight="0" customHeight="1" zeroHeight="1" x14ac:dyDescent="0.2"/>
  <cols>
    <col min="1" max="1" width="3.42578125" style="14" customWidth="1"/>
    <col min="2" max="2" width="67.140625" style="12" customWidth="1"/>
    <col min="3" max="5" width="8.85546875" style="12" customWidth="1"/>
    <col min="6" max="7" width="8.85546875" style="13" customWidth="1"/>
    <col min="8" max="9" width="8.85546875" style="12" customWidth="1"/>
    <col min="10" max="18" width="8.85546875" style="14" customWidth="1"/>
    <col min="19" max="23" width="7.5703125" style="14" bestFit="1" customWidth="1"/>
    <col min="24" max="24" width="7.5703125" style="15" bestFit="1" customWidth="1"/>
    <col min="25" max="26" width="7.5703125" style="14" bestFit="1" customWidth="1"/>
    <col min="27" max="27" width="5.28515625" style="14" customWidth="1"/>
    <col min="28" max="35" width="5.28515625" style="14" hidden="1" customWidth="1"/>
    <col min="36" max="44" width="6.7109375" style="14" hidden="1" customWidth="1"/>
    <col min="45" max="65" width="11.85546875" style="14" hidden="1" customWidth="1"/>
    <col min="66" max="16384" width="11.85546875" style="12" hidden="1"/>
  </cols>
  <sheetData>
    <row r="1" spans="1:65" s="159" customFormat="1" ht="8.25" customHeight="1" thickBot="1" x14ac:dyDescent="0.3">
      <c r="B1" s="160"/>
      <c r="C1" s="161"/>
    </row>
    <row r="2" spans="1:65" s="162" customFormat="1" ht="21.75" customHeight="1" thickBot="1" x14ac:dyDescent="0.25">
      <c r="A2" s="14"/>
      <c r="B2" s="224" t="str">
        <f>"EMPIRIC - RETOUR SUR INVESTISSEMENT SIMPLIFIE DU PROJET "&amp;C5&amp;" - CALCUL"</f>
        <v>EMPIRIC - RETOUR SUR INVESTISSEMENT SIMPLIFIE DU PROJET  - CALCUL</v>
      </c>
      <c r="C2" s="225"/>
      <c r="D2" s="225"/>
      <c r="E2" s="225"/>
      <c r="F2" s="225"/>
      <c r="G2" s="225"/>
      <c r="H2" s="225"/>
      <c r="I2" s="225"/>
      <c r="J2" s="225"/>
      <c r="K2" s="225"/>
      <c r="L2" s="225"/>
      <c r="M2" s="225"/>
      <c r="N2" s="225"/>
      <c r="O2" s="225"/>
      <c r="P2" s="225"/>
      <c r="Q2" s="225"/>
      <c r="R2" s="225"/>
      <c r="S2" s="225"/>
      <c r="T2" s="225"/>
      <c r="U2" s="225"/>
      <c r="V2" s="225"/>
      <c r="W2" s="225"/>
      <c r="X2" s="225"/>
      <c r="Y2" s="225"/>
      <c r="Z2" s="225"/>
    </row>
    <row r="3" spans="1:65" s="11" customFormat="1" ht="6" customHeight="1" x14ac:dyDescent="0.2">
      <c r="F3" s="19"/>
      <c r="G3" s="19"/>
      <c r="X3" s="19"/>
    </row>
    <row r="4" spans="1:65" ht="12.75" x14ac:dyDescent="0.2">
      <c r="G4" s="75" t="s">
        <v>16</v>
      </c>
      <c r="H4" s="227">
        <f>'Finances (saisie)'!$C$7</f>
        <v>0</v>
      </c>
      <c r="I4" s="227"/>
      <c r="J4" s="227"/>
      <c r="K4" s="16"/>
      <c r="L4" s="16"/>
      <c r="M4" s="16"/>
    </row>
    <row r="5" spans="1:65" ht="12.75" x14ac:dyDescent="0.2"/>
    <row r="6" spans="1:65" ht="12.75" x14ac:dyDescent="0.2">
      <c r="C6" s="20">
        <v>0</v>
      </c>
      <c r="D6" s="20">
        <v>0</v>
      </c>
      <c r="E6" s="20">
        <v>0</v>
      </c>
      <c r="F6" s="20">
        <v>0</v>
      </c>
      <c r="G6" s="20">
        <v>0</v>
      </c>
      <c r="H6" s="20">
        <v>0</v>
      </c>
      <c r="I6" s="20">
        <v>0</v>
      </c>
      <c r="J6" s="20">
        <v>0</v>
      </c>
      <c r="K6" s="20">
        <v>0</v>
      </c>
      <c r="L6" s="20">
        <v>0</v>
      </c>
      <c r="M6" s="20">
        <v>0</v>
      </c>
      <c r="N6" s="20">
        <v>0</v>
      </c>
      <c r="O6" s="20">
        <v>0</v>
      </c>
      <c r="P6" s="20">
        <v>0</v>
      </c>
      <c r="Q6" s="20">
        <v>0</v>
      </c>
      <c r="R6" s="20">
        <v>0</v>
      </c>
      <c r="S6" s="20">
        <v>0</v>
      </c>
      <c r="T6" s="20">
        <v>0</v>
      </c>
      <c r="U6" s="20">
        <v>0</v>
      </c>
      <c r="V6" s="20">
        <v>0</v>
      </c>
      <c r="W6" s="20">
        <v>0</v>
      </c>
      <c r="X6" s="20">
        <v>0</v>
      </c>
      <c r="Y6" s="20">
        <v>0</v>
      </c>
      <c r="Z6" s="20">
        <v>0</v>
      </c>
    </row>
    <row r="7" spans="1:65" ht="12.75" x14ac:dyDescent="0.2">
      <c r="A7" s="12"/>
      <c r="B7" s="73" t="s">
        <v>37</v>
      </c>
      <c r="C7" s="72" t="s">
        <v>38</v>
      </c>
      <c r="D7" s="72" t="s">
        <v>39</v>
      </c>
      <c r="E7" s="72" t="s">
        <v>40</v>
      </c>
      <c r="F7" s="72" t="s">
        <v>41</v>
      </c>
      <c r="G7" s="72" t="s">
        <v>42</v>
      </c>
      <c r="H7" s="72" t="s">
        <v>43</v>
      </c>
      <c r="I7" s="72" t="s">
        <v>44</v>
      </c>
      <c r="J7" s="72" t="s">
        <v>45</v>
      </c>
      <c r="K7" s="72" t="s">
        <v>46</v>
      </c>
      <c r="L7" s="72" t="s">
        <v>47</v>
      </c>
      <c r="M7" s="72" t="s">
        <v>48</v>
      </c>
      <c r="N7" s="72" t="s">
        <v>49</v>
      </c>
      <c r="O7" s="72" t="s">
        <v>50</v>
      </c>
      <c r="P7" s="72" t="s">
        <v>51</v>
      </c>
      <c r="Q7" s="72" t="s">
        <v>52</v>
      </c>
      <c r="R7" s="72" t="s">
        <v>53</v>
      </c>
      <c r="S7" s="72" t="s">
        <v>54</v>
      </c>
      <c r="T7" s="72" t="s">
        <v>55</v>
      </c>
      <c r="U7" s="72" t="s">
        <v>56</v>
      </c>
      <c r="V7" s="72" t="s">
        <v>57</v>
      </c>
      <c r="W7" s="72" t="s">
        <v>58</v>
      </c>
      <c r="X7" s="72" t="s">
        <v>59</v>
      </c>
      <c r="Y7" s="72" t="s">
        <v>60</v>
      </c>
      <c r="Z7" s="72" t="s">
        <v>61</v>
      </c>
    </row>
    <row r="8" spans="1:65" s="17" customFormat="1" ht="12.75" x14ac:dyDescent="0.2">
      <c r="B8" s="21"/>
      <c r="C8" s="22"/>
      <c r="D8" s="22"/>
      <c r="E8" s="22"/>
      <c r="F8" s="22"/>
      <c r="G8" s="22"/>
      <c r="H8" s="22"/>
      <c r="I8" s="22"/>
      <c r="X8" s="23"/>
    </row>
    <row r="9" spans="1:65" ht="12.75" x14ac:dyDescent="0.2">
      <c r="B9" s="71" t="s">
        <v>62</v>
      </c>
      <c r="C9" s="163" t="e">
        <f>'Calculs intermédiaires'!C8*(-SUMPRODUCT('Finances (saisie)'!$E11:$E15,'Finances (saisie)'!$E23:$E27)-'Finances (saisie)'!$E$29)/'Finances (saisie)'!$E$18
+'Calculs intermédiaires'!C9*(-SUMPRODUCT('Finances (saisie)'!$E11:$E15,'Finances (saisie)'!$E34:$E38)-'Finances (saisie)'!$E$40)/4</f>
        <v>#DIV/0!</v>
      </c>
      <c r="D9" s="163" t="e">
        <f>'Calculs intermédiaires'!D8*(-SUMPRODUCT('Finances (saisie)'!$E11:$E15,'Finances (saisie)'!$E23:$E27)-'Finances (saisie)'!$E$29)/'Finances (saisie)'!$E$18
+'Calculs intermédiaires'!D9*(-SUMPRODUCT('Finances (saisie)'!$E11:$E15,'Finances (saisie)'!$E34:$E38)-'Finances (saisie)'!$E$40)/4</f>
        <v>#DIV/0!</v>
      </c>
      <c r="E9" s="163" t="e">
        <f>'Calculs intermédiaires'!E8*(-SUMPRODUCT('Finances (saisie)'!$E11:$E15,'Finances (saisie)'!$E23:$E27)-'Finances (saisie)'!$E$29)/'Finances (saisie)'!$E$18
+'Calculs intermédiaires'!E9*(-SUMPRODUCT('Finances (saisie)'!$E11:$E15,'Finances (saisie)'!$E34:$E38)-'Finances (saisie)'!$E$40)/4</f>
        <v>#DIV/0!</v>
      </c>
      <c r="F9" s="163" t="e">
        <f>'Calculs intermédiaires'!F8*(-SUMPRODUCT('Finances (saisie)'!$E11:$E15,'Finances (saisie)'!$E23:$E27)-'Finances (saisie)'!$E$29)/'Finances (saisie)'!$E$18
+'Calculs intermédiaires'!F9*(-SUMPRODUCT('Finances (saisie)'!$E11:$E15,'Finances (saisie)'!$E34:$E38)-'Finances (saisie)'!$E$40)/4</f>
        <v>#DIV/0!</v>
      </c>
      <c r="G9" s="163" t="e">
        <f>'Calculs intermédiaires'!G8*(-SUMPRODUCT('Finances (saisie)'!$E11:$E15,'Finances (saisie)'!$E23:$E27)-'Finances (saisie)'!$E$29)/'Finances (saisie)'!$E$18
+'Calculs intermédiaires'!G9*(-SUMPRODUCT('Finances (saisie)'!$E11:$E15,'Finances (saisie)'!$E34:$E38)-'Finances (saisie)'!$E$40)/4</f>
        <v>#DIV/0!</v>
      </c>
      <c r="H9" s="163" t="e">
        <f>'Calculs intermédiaires'!H8*(-SUMPRODUCT('Finances (saisie)'!$E11:$E15,'Finances (saisie)'!$E23:$E27)-'Finances (saisie)'!$E$29)/'Finances (saisie)'!$E$18
+'Calculs intermédiaires'!H9*(-SUMPRODUCT('Finances (saisie)'!$E11:$E15,'Finances (saisie)'!$E34:$E38)-'Finances (saisie)'!$E$40)/4</f>
        <v>#DIV/0!</v>
      </c>
      <c r="I9" s="163" t="e">
        <f>'Calculs intermédiaires'!I8*(-SUMPRODUCT('Finances (saisie)'!$E11:$E15,'Finances (saisie)'!$E23:$E27)-'Finances (saisie)'!$E$29)/'Finances (saisie)'!$E$18
+'Calculs intermédiaires'!I9*(-SUMPRODUCT('Finances (saisie)'!$E11:$E15,'Finances (saisie)'!$E34:$E38)-'Finances (saisie)'!$E$40)/4</f>
        <v>#DIV/0!</v>
      </c>
      <c r="J9" s="163" t="e">
        <f>'Calculs intermédiaires'!J8*(-SUMPRODUCT('Finances (saisie)'!$E11:$E15,'Finances (saisie)'!$E23:$E27)-'Finances (saisie)'!$E$29)/'Finances (saisie)'!$E$18
+'Calculs intermédiaires'!J9*(-SUMPRODUCT('Finances (saisie)'!$E11:$E15,'Finances (saisie)'!$E34:$E38)-'Finances (saisie)'!$E$40)/4</f>
        <v>#DIV/0!</v>
      </c>
      <c r="K9" s="163" t="e">
        <f>'Calculs intermédiaires'!K8*(-SUMPRODUCT('Finances (saisie)'!$E11:$E15,'Finances (saisie)'!$E23:$E27)-'Finances (saisie)'!$E$29)/'Finances (saisie)'!$E$18
+'Calculs intermédiaires'!K9*(-SUMPRODUCT('Finances (saisie)'!$E11:$E15,'Finances (saisie)'!$E34:$E38)-'Finances (saisie)'!$E$40)/4</f>
        <v>#DIV/0!</v>
      </c>
      <c r="L9" s="163" t="e">
        <f>'Calculs intermédiaires'!L8*(-SUMPRODUCT('Finances (saisie)'!$E11:$E15,'Finances (saisie)'!$E23:$E27)-'Finances (saisie)'!$E$29)/'Finances (saisie)'!$E$18
+'Calculs intermédiaires'!L9*(-SUMPRODUCT('Finances (saisie)'!$E11:$E15,'Finances (saisie)'!$E34:$E38)-'Finances (saisie)'!$E$40)/4</f>
        <v>#DIV/0!</v>
      </c>
      <c r="M9" s="163" t="e">
        <f>'Calculs intermédiaires'!M8*(-SUMPRODUCT('Finances (saisie)'!$E11:$E15,'Finances (saisie)'!$E23:$E27)-'Finances (saisie)'!$E$29)/'Finances (saisie)'!$E$18
+'Calculs intermédiaires'!M9*(-SUMPRODUCT('Finances (saisie)'!$E11:$E15,'Finances (saisie)'!$E34:$E38)-'Finances (saisie)'!$E$40)/4</f>
        <v>#DIV/0!</v>
      </c>
      <c r="N9" s="163" t="e">
        <f>'Calculs intermédiaires'!N8*(-SUMPRODUCT('Finances (saisie)'!$E11:$E15,'Finances (saisie)'!$E23:$E27)-'Finances (saisie)'!$E$29)/'Finances (saisie)'!$E$18
+'Calculs intermédiaires'!N9*(-SUMPRODUCT('Finances (saisie)'!$E11:$E15,'Finances (saisie)'!$E34:$E38)-'Finances (saisie)'!$E$40)/4</f>
        <v>#DIV/0!</v>
      </c>
      <c r="O9" s="163" t="e">
        <f>'Calculs intermédiaires'!O8*(-SUMPRODUCT('Finances (saisie)'!$E11:$E15,'Finances (saisie)'!$E23:$E27)-'Finances (saisie)'!$E$29)/'Finances (saisie)'!$E$18
+'Calculs intermédiaires'!O9*(-SUMPRODUCT('Finances (saisie)'!$E11:$E15,'Finances (saisie)'!$E34:$E38)-'Finances (saisie)'!$E$40)/4</f>
        <v>#DIV/0!</v>
      </c>
      <c r="P9" s="163" t="e">
        <f>'Calculs intermédiaires'!P8*(-SUMPRODUCT('Finances (saisie)'!$E11:$E15,'Finances (saisie)'!$E23:$E27)-'Finances (saisie)'!$E$29)/'Finances (saisie)'!$E$18
+'Calculs intermédiaires'!P9*(-SUMPRODUCT('Finances (saisie)'!$E11:$E15,'Finances (saisie)'!$E34:$E38)-'Finances (saisie)'!$E$40)/4</f>
        <v>#DIV/0!</v>
      </c>
      <c r="Q9" s="163" t="e">
        <f>'Calculs intermédiaires'!Q8*(-SUMPRODUCT('Finances (saisie)'!$E11:$E15,'Finances (saisie)'!$E23:$E27)-'Finances (saisie)'!$E$29)/'Finances (saisie)'!$E$18
+'Calculs intermédiaires'!Q9*(-SUMPRODUCT('Finances (saisie)'!$E11:$E15,'Finances (saisie)'!$E34:$E38)-'Finances (saisie)'!$E$40)/4</f>
        <v>#DIV/0!</v>
      </c>
      <c r="R9" s="163" t="e">
        <f>'Calculs intermédiaires'!R8*(-SUMPRODUCT('Finances (saisie)'!$E11:$E15,'Finances (saisie)'!$E23:$E27)-'Finances (saisie)'!$E$29)/'Finances (saisie)'!$E$18
+'Calculs intermédiaires'!R9*(-SUMPRODUCT('Finances (saisie)'!$E11:$E15,'Finances (saisie)'!$E34:$E38)-'Finances (saisie)'!$E$40)/4</f>
        <v>#DIV/0!</v>
      </c>
      <c r="S9" s="163" t="e">
        <f>'Calculs intermédiaires'!S8*(-SUMPRODUCT('Finances (saisie)'!$E11:$E15,'Finances (saisie)'!$E23:$E27)-'Finances (saisie)'!$E$29)/'Finances (saisie)'!$E$18
+'Calculs intermédiaires'!S9*(-SUMPRODUCT('Finances (saisie)'!$E11:$E15,'Finances (saisie)'!$E34:$E38)-'Finances (saisie)'!$E$40)/4</f>
        <v>#DIV/0!</v>
      </c>
      <c r="T9" s="163" t="e">
        <f>'Calculs intermédiaires'!T8*(-SUMPRODUCT('Finances (saisie)'!$E11:$E15,'Finances (saisie)'!$E23:$E27)-'Finances (saisie)'!$E$29)/'Finances (saisie)'!$E$18
+'Calculs intermédiaires'!T9*(-SUMPRODUCT('Finances (saisie)'!$E11:$E15,'Finances (saisie)'!$E34:$E38)-'Finances (saisie)'!$E$40)/4</f>
        <v>#DIV/0!</v>
      </c>
      <c r="U9" s="163" t="e">
        <f>'Calculs intermédiaires'!U8*(-SUMPRODUCT('Finances (saisie)'!$E11:$E15,'Finances (saisie)'!$E23:$E27)-'Finances (saisie)'!$E$29)/'Finances (saisie)'!$E$18
+'Calculs intermédiaires'!U9*(-SUMPRODUCT('Finances (saisie)'!$E11:$E15,'Finances (saisie)'!$E34:$E38)-'Finances (saisie)'!$E$40)/4</f>
        <v>#DIV/0!</v>
      </c>
      <c r="V9" s="163" t="e">
        <f>'Calculs intermédiaires'!V8*(-SUMPRODUCT('Finances (saisie)'!$E11:$E15,'Finances (saisie)'!$E23:$E27)-'Finances (saisie)'!$E$29)/'Finances (saisie)'!$E$18
+'Calculs intermédiaires'!V9*(-SUMPRODUCT('Finances (saisie)'!$E11:$E15,'Finances (saisie)'!$E34:$E38)-'Finances (saisie)'!$E$40)/4</f>
        <v>#DIV/0!</v>
      </c>
      <c r="W9" s="163" t="e">
        <f>'Calculs intermédiaires'!W8*(-SUMPRODUCT('Finances (saisie)'!$E11:$E15,'Finances (saisie)'!$E23:$E27)-'Finances (saisie)'!$E$29)/'Finances (saisie)'!$E$18
+'Calculs intermédiaires'!W9*(-SUMPRODUCT('Finances (saisie)'!$E11:$E15,'Finances (saisie)'!$E34:$E38)-'Finances (saisie)'!$E$40)/4</f>
        <v>#DIV/0!</v>
      </c>
      <c r="X9" s="163" t="e">
        <f>'Calculs intermédiaires'!X8*(-SUMPRODUCT('Finances (saisie)'!$E11:$E15,'Finances (saisie)'!$E23:$E27)-'Finances (saisie)'!$E$29)/'Finances (saisie)'!$E$18
+'Calculs intermédiaires'!X9*(-SUMPRODUCT('Finances (saisie)'!$E11:$E15,'Finances (saisie)'!$E34:$E38)-'Finances (saisie)'!$E$40)/4</f>
        <v>#DIV/0!</v>
      </c>
      <c r="Y9" s="163" t="e">
        <f>'Calculs intermédiaires'!Y8*(-SUMPRODUCT('Finances (saisie)'!$E11:$E15,'Finances (saisie)'!$E23:$E27)-'Finances (saisie)'!$E$29)/'Finances (saisie)'!$E$18
+'Calculs intermédiaires'!Y9*(-SUMPRODUCT('Finances (saisie)'!$E11:$E15,'Finances (saisie)'!$E34:$E38)-'Finances (saisie)'!$E$40)/4</f>
        <v>#DIV/0!</v>
      </c>
      <c r="Z9" s="163" t="e">
        <f>'Calculs intermédiaires'!Z8*(-SUMPRODUCT('Finances (saisie)'!$E11:$E15,'Finances (saisie)'!$E23:$E27)-'Finances (saisie)'!$E$29)/'Finances (saisie)'!$E$18
+'Calculs intermédiaires'!Z9*(-SUMPRODUCT('Finances (saisie)'!$E11:$E15,'Finances (saisie)'!$E34:$E38)-'Finances (saisie)'!$E$40)/4</f>
        <v>#DIV/0!</v>
      </c>
    </row>
    <row r="10" spans="1:65" ht="12.75" x14ac:dyDescent="0.2">
      <c r="A10" s="12"/>
      <c r="C10" s="164"/>
      <c r="D10" s="164"/>
      <c r="E10" s="164"/>
      <c r="F10" s="165"/>
      <c r="G10" s="165"/>
      <c r="H10" s="164"/>
      <c r="I10" s="164"/>
      <c r="J10" s="164"/>
      <c r="K10" s="164"/>
      <c r="L10" s="164"/>
      <c r="M10" s="164"/>
      <c r="N10" s="164"/>
      <c r="O10" s="164"/>
      <c r="P10" s="164"/>
      <c r="Q10" s="164"/>
      <c r="R10" s="164"/>
      <c r="S10" s="164"/>
      <c r="T10" s="164"/>
      <c r="U10" s="164"/>
      <c r="V10" s="164"/>
      <c r="W10" s="164"/>
      <c r="X10" s="164"/>
      <c r="Y10" s="164"/>
      <c r="Z10" s="164"/>
      <c r="AA10" s="12"/>
      <c r="AB10" s="12"/>
      <c r="AC10" s="12"/>
      <c r="AD10" s="12"/>
      <c r="AE10" s="12"/>
      <c r="AF10" s="12"/>
      <c r="AG10" s="12"/>
      <c r="AH10" s="12"/>
      <c r="AI10" s="12"/>
      <c r="AJ10" s="12"/>
      <c r="AK10" s="12"/>
      <c r="AL10" s="12"/>
      <c r="AM10" s="12"/>
      <c r="AN10" s="12"/>
      <c r="AO10" s="12"/>
      <c r="AP10" s="12"/>
      <c r="AQ10" s="12"/>
      <c r="AR10" s="12"/>
      <c r="AS10" s="12"/>
      <c r="AT10" s="12"/>
      <c r="AU10" s="12"/>
      <c r="AV10" s="12"/>
      <c r="AW10" s="12"/>
      <c r="AX10" s="12"/>
      <c r="AY10" s="12"/>
      <c r="AZ10" s="12"/>
      <c r="BA10" s="12"/>
      <c r="BB10" s="12"/>
      <c r="BC10" s="12"/>
      <c r="BD10" s="12"/>
      <c r="BE10" s="12"/>
      <c r="BF10" s="12"/>
      <c r="BG10" s="12"/>
      <c r="BH10" s="12"/>
      <c r="BI10" s="12"/>
      <c r="BJ10" s="12"/>
      <c r="BK10" s="12"/>
      <c r="BL10" s="12"/>
      <c r="BM10" s="12"/>
    </row>
    <row r="11" spans="1:65" s="18" customFormat="1" ht="12.75" x14ac:dyDescent="0.2">
      <c r="A11" s="24"/>
      <c r="B11" s="71" t="s">
        <v>63</v>
      </c>
      <c r="C11" s="163" t="e">
        <f>'Calculs intermédiaires'!C19+'Calculs intermédiaires'!C31</f>
        <v>#NUM!</v>
      </c>
      <c r="D11" s="163" t="e">
        <f>'Calculs intermédiaires'!D19+'Calculs intermédiaires'!D31</f>
        <v>#NUM!</v>
      </c>
      <c r="E11" s="163" t="e">
        <f>'Calculs intermédiaires'!E19+'Calculs intermédiaires'!E31</f>
        <v>#NUM!</v>
      </c>
      <c r="F11" s="163" t="e">
        <f>'Calculs intermédiaires'!F19+'Calculs intermédiaires'!F31</f>
        <v>#NUM!</v>
      </c>
      <c r="G11" s="163" t="e">
        <f>'Calculs intermédiaires'!G19+'Calculs intermédiaires'!G31</f>
        <v>#NUM!</v>
      </c>
      <c r="H11" s="163" t="e">
        <f>'Calculs intermédiaires'!H19+'Calculs intermédiaires'!H31</f>
        <v>#NUM!</v>
      </c>
      <c r="I11" s="163" t="e">
        <f>'Calculs intermédiaires'!I19+'Calculs intermédiaires'!I31</f>
        <v>#NUM!</v>
      </c>
      <c r="J11" s="163" t="e">
        <f>'Calculs intermédiaires'!J19+'Calculs intermédiaires'!J31</f>
        <v>#NUM!</v>
      </c>
      <c r="K11" s="163" t="e">
        <f>'Calculs intermédiaires'!K19+'Calculs intermédiaires'!K31</f>
        <v>#NUM!</v>
      </c>
      <c r="L11" s="163" t="e">
        <f>'Calculs intermédiaires'!L19+'Calculs intermédiaires'!L31</f>
        <v>#NUM!</v>
      </c>
      <c r="M11" s="163" t="e">
        <f>'Calculs intermédiaires'!M19+'Calculs intermédiaires'!M31</f>
        <v>#NUM!</v>
      </c>
      <c r="N11" s="163" t="e">
        <f>'Calculs intermédiaires'!N19+'Calculs intermédiaires'!N31</f>
        <v>#NUM!</v>
      </c>
      <c r="O11" s="163" t="e">
        <f>'Calculs intermédiaires'!O19+'Calculs intermédiaires'!O31</f>
        <v>#NUM!</v>
      </c>
      <c r="P11" s="163" t="e">
        <f>'Calculs intermédiaires'!P19+'Calculs intermédiaires'!P31</f>
        <v>#NUM!</v>
      </c>
      <c r="Q11" s="163" t="e">
        <f>'Calculs intermédiaires'!Q19+'Calculs intermédiaires'!Q31</f>
        <v>#NUM!</v>
      </c>
      <c r="R11" s="163" t="e">
        <f>'Calculs intermédiaires'!R19+'Calculs intermédiaires'!R31</f>
        <v>#NUM!</v>
      </c>
      <c r="S11" s="163" t="e">
        <f>'Calculs intermédiaires'!S19+'Calculs intermédiaires'!S31</f>
        <v>#NUM!</v>
      </c>
      <c r="T11" s="163" t="e">
        <f>'Calculs intermédiaires'!T19+'Calculs intermédiaires'!T31</f>
        <v>#NUM!</v>
      </c>
      <c r="U11" s="163" t="e">
        <f>'Calculs intermédiaires'!U19+'Calculs intermédiaires'!U31</f>
        <v>#NUM!</v>
      </c>
      <c r="V11" s="163" t="e">
        <f>'Calculs intermédiaires'!V19+'Calculs intermédiaires'!V31</f>
        <v>#NUM!</v>
      </c>
      <c r="W11" s="163" t="e">
        <f>'Calculs intermédiaires'!W19+'Calculs intermédiaires'!W31</f>
        <v>#NUM!</v>
      </c>
      <c r="X11" s="163" t="e">
        <f>'Calculs intermédiaires'!X19+'Calculs intermédiaires'!X31</f>
        <v>#NUM!</v>
      </c>
      <c r="Y11" s="163" t="e">
        <f>'Calculs intermédiaires'!Y19+'Calculs intermédiaires'!Y31</f>
        <v>#NUM!</v>
      </c>
      <c r="Z11" s="163" t="e">
        <f>'Calculs intermédiaires'!Z19+'Calculs intermédiaires'!Z31</f>
        <v>#NUM!</v>
      </c>
      <c r="AA11" s="24"/>
      <c r="AB11" s="24"/>
      <c r="AC11" s="24"/>
      <c r="AD11" s="24"/>
      <c r="AE11" s="24"/>
      <c r="AF11" s="24"/>
      <c r="AG11" s="24"/>
      <c r="AH11" s="24"/>
      <c r="AI11" s="24"/>
      <c r="AJ11" s="24"/>
      <c r="AK11" s="24"/>
      <c r="AL11" s="24"/>
      <c r="AM11" s="24"/>
      <c r="AN11" s="24"/>
      <c r="AO11" s="24"/>
      <c r="AP11" s="24"/>
      <c r="AQ11" s="24"/>
      <c r="AR11" s="24"/>
      <c r="AS11" s="24"/>
      <c r="AT11" s="24"/>
      <c r="AU11" s="24"/>
      <c r="AV11" s="24"/>
      <c r="AW11" s="24"/>
      <c r="AX11" s="24"/>
      <c r="AY11" s="24"/>
      <c r="AZ11" s="24"/>
      <c r="BA11" s="24"/>
      <c r="BB11" s="24"/>
      <c r="BC11" s="24"/>
      <c r="BD11" s="24"/>
      <c r="BE11" s="24"/>
      <c r="BF11" s="24"/>
      <c r="BG11" s="24"/>
      <c r="BH11" s="24"/>
      <c r="BI11" s="24"/>
      <c r="BJ11" s="24"/>
      <c r="BK11" s="24"/>
      <c r="BL11" s="24"/>
      <c r="BM11" s="24"/>
    </row>
    <row r="12" spans="1:65" s="25" customFormat="1" ht="12.75" x14ac:dyDescent="0.2">
      <c r="B12" s="26"/>
      <c r="C12" s="166"/>
      <c r="D12" s="166"/>
      <c r="E12" s="166"/>
      <c r="F12" s="166"/>
      <c r="G12" s="166"/>
      <c r="H12" s="166"/>
      <c r="I12" s="166"/>
      <c r="J12" s="166"/>
      <c r="K12" s="166"/>
      <c r="L12" s="166"/>
      <c r="M12" s="166"/>
      <c r="N12" s="166"/>
      <c r="O12" s="166"/>
      <c r="P12" s="166"/>
      <c r="Q12" s="166"/>
      <c r="R12" s="166"/>
      <c r="S12" s="166"/>
      <c r="T12" s="166"/>
      <c r="U12" s="166"/>
      <c r="V12" s="166"/>
      <c r="W12" s="166"/>
      <c r="X12" s="166"/>
      <c r="Y12" s="166"/>
      <c r="Z12" s="166"/>
    </row>
    <row r="13" spans="1:65" s="24" customFormat="1" ht="12.75" x14ac:dyDescent="0.2">
      <c r="B13" s="71" t="s">
        <v>64</v>
      </c>
      <c r="C13" s="163" t="e">
        <f t="shared" ref="C13:Z13" si="0">C9+C11</f>
        <v>#DIV/0!</v>
      </c>
      <c r="D13" s="163" t="e">
        <f t="shared" si="0"/>
        <v>#DIV/0!</v>
      </c>
      <c r="E13" s="163" t="e">
        <f t="shared" si="0"/>
        <v>#DIV/0!</v>
      </c>
      <c r="F13" s="163" t="e">
        <f t="shared" si="0"/>
        <v>#DIV/0!</v>
      </c>
      <c r="G13" s="163" t="e">
        <f t="shared" si="0"/>
        <v>#DIV/0!</v>
      </c>
      <c r="H13" s="163" t="e">
        <f t="shared" si="0"/>
        <v>#DIV/0!</v>
      </c>
      <c r="I13" s="163" t="e">
        <f t="shared" si="0"/>
        <v>#DIV/0!</v>
      </c>
      <c r="J13" s="163" t="e">
        <f t="shared" si="0"/>
        <v>#DIV/0!</v>
      </c>
      <c r="K13" s="163" t="e">
        <f t="shared" si="0"/>
        <v>#DIV/0!</v>
      </c>
      <c r="L13" s="163" t="e">
        <f t="shared" si="0"/>
        <v>#DIV/0!</v>
      </c>
      <c r="M13" s="163" t="e">
        <f t="shared" si="0"/>
        <v>#DIV/0!</v>
      </c>
      <c r="N13" s="163" t="e">
        <f t="shared" si="0"/>
        <v>#DIV/0!</v>
      </c>
      <c r="O13" s="163" t="e">
        <f t="shared" si="0"/>
        <v>#DIV/0!</v>
      </c>
      <c r="P13" s="163" t="e">
        <f t="shared" si="0"/>
        <v>#DIV/0!</v>
      </c>
      <c r="Q13" s="163" t="e">
        <f t="shared" si="0"/>
        <v>#DIV/0!</v>
      </c>
      <c r="R13" s="163" t="e">
        <f t="shared" si="0"/>
        <v>#DIV/0!</v>
      </c>
      <c r="S13" s="163" t="e">
        <f t="shared" si="0"/>
        <v>#DIV/0!</v>
      </c>
      <c r="T13" s="163" t="e">
        <f t="shared" si="0"/>
        <v>#DIV/0!</v>
      </c>
      <c r="U13" s="163" t="e">
        <f t="shared" si="0"/>
        <v>#DIV/0!</v>
      </c>
      <c r="V13" s="163" t="e">
        <f t="shared" si="0"/>
        <v>#DIV/0!</v>
      </c>
      <c r="W13" s="163" t="e">
        <f t="shared" si="0"/>
        <v>#DIV/0!</v>
      </c>
      <c r="X13" s="163" t="e">
        <f t="shared" si="0"/>
        <v>#DIV/0!</v>
      </c>
      <c r="Y13" s="163" t="e">
        <f t="shared" si="0"/>
        <v>#DIV/0!</v>
      </c>
      <c r="Z13" s="163" t="e">
        <f t="shared" si="0"/>
        <v>#DIV/0!</v>
      </c>
    </row>
    <row r="14" spans="1:65" s="17" customFormat="1" ht="12.75" x14ac:dyDescent="0.2">
      <c r="C14" s="167"/>
      <c r="D14" s="167"/>
      <c r="E14" s="167"/>
      <c r="F14" s="168"/>
      <c r="G14" s="168"/>
      <c r="H14" s="167"/>
      <c r="I14" s="167"/>
      <c r="J14" s="167"/>
      <c r="K14" s="167"/>
      <c r="L14" s="167"/>
      <c r="M14" s="167"/>
      <c r="N14" s="167"/>
      <c r="O14" s="167"/>
      <c r="P14" s="167"/>
      <c r="Q14" s="167"/>
      <c r="R14" s="167"/>
      <c r="S14" s="167"/>
      <c r="T14" s="167"/>
      <c r="U14" s="167"/>
      <c r="V14" s="167"/>
      <c r="W14" s="167"/>
      <c r="X14" s="168"/>
      <c r="Y14" s="167"/>
      <c r="Z14" s="167"/>
    </row>
    <row r="15" spans="1:65" s="14" customFormat="1" ht="12.75" x14ac:dyDescent="0.2">
      <c r="B15" s="71" t="s">
        <v>65</v>
      </c>
      <c r="C15" s="163" t="e">
        <f>C13/((1+'Calculs intermédiaires'!$C$2)^('Calculs intermédiaires'!C5-'Calculs intermédiaires'!$C$5))</f>
        <v>#DIV/0!</v>
      </c>
      <c r="D15" s="163" t="e">
        <f>D13/((1+'Calculs intermédiaires'!$C$2)^('Calculs intermédiaires'!D5-'Calculs intermédiaires'!$C$5))</f>
        <v>#DIV/0!</v>
      </c>
      <c r="E15" s="163" t="e">
        <f>E13/((1+'Calculs intermédiaires'!$C$2)^('Calculs intermédiaires'!E5-'Calculs intermédiaires'!$C$5))</f>
        <v>#DIV/0!</v>
      </c>
      <c r="F15" s="163" t="e">
        <f>F13/((1+'Calculs intermédiaires'!$C$2)^('Calculs intermédiaires'!F5-'Calculs intermédiaires'!$C$5))</f>
        <v>#DIV/0!</v>
      </c>
      <c r="G15" s="163" t="e">
        <f>G13/((1+'Calculs intermédiaires'!$C$2)^('Calculs intermédiaires'!G5-'Calculs intermédiaires'!$C$5))</f>
        <v>#DIV/0!</v>
      </c>
      <c r="H15" s="163" t="e">
        <f>H13/((1+'Calculs intermédiaires'!$C$2)^('Calculs intermédiaires'!H5-'Calculs intermédiaires'!$C$5))</f>
        <v>#DIV/0!</v>
      </c>
      <c r="I15" s="163" t="e">
        <f>I13/((1+'Calculs intermédiaires'!$C$2)^('Calculs intermédiaires'!I5-'Calculs intermédiaires'!$C$5))</f>
        <v>#DIV/0!</v>
      </c>
      <c r="J15" s="163" t="e">
        <f>J13/((1+'Calculs intermédiaires'!$C$2)^('Calculs intermédiaires'!J5-'Calculs intermédiaires'!$C$5))</f>
        <v>#DIV/0!</v>
      </c>
      <c r="K15" s="163" t="e">
        <f>K13/((1+'Calculs intermédiaires'!$C$2)^('Calculs intermédiaires'!K5-'Calculs intermédiaires'!$C$5))</f>
        <v>#DIV/0!</v>
      </c>
      <c r="L15" s="163" t="e">
        <f>L13/((1+'Calculs intermédiaires'!$C$2)^('Calculs intermédiaires'!L5-'Calculs intermédiaires'!$C$5))</f>
        <v>#DIV/0!</v>
      </c>
      <c r="M15" s="163" t="e">
        <f>M13/((1+'Calculs intermédiaires'!$C$2)^('Calculs intermédiaires'!M5-'Calculs intermédiaires'!$C$5))</f>
        <v>#DIV/0!</v>
      </c>
      <c r="N15" s="163" t="e">
        <f>N13/((1+'Calculs intermédiaires'!$C$2)^('Calculs intermédiaires'!N5-'Calculs intermédiaires'!$C$5))</f>
        <v>#DIV/0!</v>
      </c>
      <c r="O15" s="163" t="e">
        <f>O13/((1+'Calculs intermédiaires'!$C$2)^('Calculs intermédiaires'!O5-'Calculs intermédiaires'!$C$5))</f>
        <v>#DIV/0!</v>
      </c>
      <c r="P15" s="163" t="e">
        <f>P13/((1+'Calculs intermédiaires'!$C$2)^('Calculs intermédiaires'!P5-'Calculs intermédiaires'!$C$5))</f>
        <v>#DIV/0!</v>
      </c>
      <c r="Q15" s="163" t="e">
        <f>Q13/((1+'Calculs intermédiaires'!$C$2)^('Calculs intermédiaires'!Q5-'Calculs intermédiaires'!$C$5))</f>
        <v>#DIV/0!</v>
      </c>
      <c r="R15" s="163" t="e">
        <f>R13/((1+'Calculs intermédiaires'!$C$2)^('Calculs intermédiaires'!R5-'Calculs intermédiaires'!$C$5))</f>
        <v>#DIV/0!</v>
      </c>
      <c r="S15" s="163" t="e">
        <f>S13/((1+'Calculs intermédiaires'!$C$2)^('Calculs intermédiaires'!S5-'Calculs intermédiaires'!$C$5))</f>
        <v>#DIV/0!</v>
      </c>
      <c r="T15" s="163" t="e">
        <f>T13/((1+'Calculs intermédiaires'!$C$2)^('Calculs intermédiaires'!T5-'Calculs intermédiaires'!$C$5))</f>
        <v>#DIV/0!</v>
      </c>
      <c r="U15" s="163" t="e">
        <f>U13/((1+'Calculs intermédiaires'!$C$2)^('Calculs intermédiaires'!U5-'Calculs intermédiaires'!$C$5))</f>
        <v>#DIV/0!</v>
      </c>
      <c r="V15" s="163" t="e">
        <f>V13/((1+'Calculs intermédiaires'!$C$2)^('Calculs intermédiaires'!V5-'Calculs intermédiaires'!$C$5))</f>
        <v>#DIV/0!</v>
      </c>
      <c r="W15" s="163" t="e">
        <f>W13/((1+'Calculs intermédiaires'!$C$2)^('Calculs intermédiaires'!W5-'Calculs intermédiaires'!$C$5))</f>
        <v>#DIV/0!</v>
      </c>
      <c r="X15" s="163" t="e">
        <f>X13/((1+'Calculs intermédiaires'!$C$2)^('Calculs intermédiaires'!X5-'Calculs intermédiaires'!$C$5))</f>
        <v>#DIV/0!</v>
      </c>
      <c r="Y15" s="163" t="e">
        <f>Y13/((1+'Calculs intermédiaires'!$C$2)^('Calculs intermédiaires'!Y5-'Calculs intermédiaires'!$C$5))</f>
        <v>#DIV/0!</v>
      </c>
      <c r="Z15" s="163" t="e">
        <f>Z13/((1+'Calculs intermédiaires'!$C$2)^('Calculs intermédiaires'!Z5-'Calculs intermédiaires'!$C$5))</f>
        <v>#DIV/0!</v>
      </c>
    </row>
    <row r="16" spans="1:65" s="17" customFormat="1" ht="12.75" x14ac:dyDescent="0.2">
      <c r="C16" s="167"/>
      <c r="D16" s="167"/>
      <c r="E16" s="167"/>
      <c r="F16" s="168"/>
      <c r="G16" s="168"/>
      <c r="H16" s="167"/>
      <c r="I16" s="167"/>
      <c r="J16" s="167"/>
      <c r="K16" s="167"/>
      <c r="L16" s="167"/>
      <c r="M16" s="167"/>
      <c r="N16" s="167"/>
      <c r="O16" s="167"/>
      <c r="P16" s="167"/>
      <c r="Q16" s="167"/>
      <c r="R16" s="167"/>
      <c r="S16" s="167"/>
      <c r="T16" s="167"/>
      <c r="U16" s="167"/>
      <c r="V16" s="167"/>
      <c r="W16" s="167"/>
      <c r="X16" s="168"/>
      <c r="Y16" s="167"/>
      <c r="Z16" s="167"/>
    </row>
    <row r="17" spans="2:26" ht="12.75" x14ac:dyDescent="0.2">
      <c r="B17" s="71" t="s">
        <v>66</v>
      </c>
      <c r="C17" s="163" t="e">
        <f>C15</f>
        <v>#DIV/0!</v>
      </c>
      <c r="D17" s="163" t="e">
        <f t="shared" ref="D17:Z17" si="1">C17+D15</f>
        <v>#DIV/0!</v>
      </c>
      <c r="E17" s="163" t="e">
        <f t="shared" si="1"/>
        <v>#DIV/0!</v>
      </c>
      <c r="F17" s="163" t="e">
        <f t="shared" si="1"/>
        <v>#DIV/0!</v>
      </c>
      <c r="G17" s="163" t="e">
        <f t="shared" si="1"/>
        <v>#DIV/0!</v>
      </c>
      <c r="H17" s="163" t="e">
        <f t="shared" si="1"/>
        <v>#DIV/0!</v>
      </c>
      <c r="I17" s="163" t="e">
        <f t="shared" si="1"/>
        <v>#DIV/0!</v>
      </c>
      <c r="J17" s="163" t="e">
        <f t="shared" si="1"/>
        <v>#DIV/0!</v>
      </c>
      <c r="K17" s="163" t="e">
        <f t="shared" si="1"/>
        <v>#DIV/0!</v>
      </c>
      <c r="L17" s="163" t="e">
        <f t="shared" si="1"/>
        <v>#DIV/0!</v>
      </c>
      <c r="M17" s="163" t="e">
        <f t="shared" si="1"/>
        <v>#DIV/0!</v>
      </c>
      <c r="N17" s="163" t="e">
        <f t="shared" si="1"/>
        <v>#DIV/0!</v>
      </c>
      <c r="O17" s="163" t="e">
        <f t="shared" si="1"/>
        <v>#DIV/0!</v>
      </c>
      <c r="P17" s="163" t="e">
        <f t="shared" si="1"/>
        <v>#DIV/0!</v>
      </c>
      <c r="Q17" s="163" t="e">
        <f t="shared" si="1"/>
        <v>#DIV/0!</v>
      </c>
      <c r="R17" s="163" t="e">
        <f t="shared" si="1"/>
        <v>#DIV/0!</v>
      </c>
      <c r="S17" s="163" t="e">
        <f t="shared" si="1"/>
        <v>#DIV/0!</v>
      </c>
      <c r="T17" s="163" t="e">
        <f t="shared" si="1"/>
        <v>#DIV/0!</v>
      </c>
      <c r="U17" s="163" t="e">
        <f t="shared" si="1"/>
        <v>#DIV/0!</v>
      </c>
      <c r="V17" s="163" t="e">
        <f t="shared" si="1"/>
        <v>#DIV/0!</v>
      </c>
      <c r="W17" s="163" t="e">
        <f t="shared" si="1"/>
        <v>#DIV/0!</v>
      </c>
      <c r="X17" s="163" t="e">
        <f t="shared" si="1"/>
        <v>#DIV/0!</v>
      </c>
      <c r="Y17" s="163" t="e">
        <f t="shared" si="1"/>
        <v>#DIV/0!</v>
      </c>
      <c r="Z17" s="163" t="e">
        <f t="shared" si="1"/>
        <v>#DIV/0!</v>
      </c>
    </row>
    <row r="18" spans="2:26" ht="12.75" x14ac:dyDescent="0.2"/>
    <row r="19" spans="2:26" ht="12.75" x14ac:dyDescent="0.2"/>
    <row r="20" spans="2:26" ht="12.75" x14ac:dyDescent="0.2"/>
    <row r="21" spans="2:26" ht="12.75" x14ac:dyDescent="0.2"/>
    <row r="22" spans="2:26" ht="12.75" x14ac:dyDescent="0.2"/>
    <row r="23" spans="2:26" ht="12.75" x14ac:dyDescent="0.2">
      <c r="F23" s="13">
        <f>1.5+0.75/2</f>
        <v>1.875</v>
      </c>
    </row>
    <row r="24" spans="2:26" ht="12.75" x14ac:dyDescent="0.2">
      <c r="F24" s="13">
        <v>0</v>
      </c>
    </row>
    <row r="25" spans="2:26" ht="12.75" x14ac:dyDescent="0.2">
      <c r="F25" s="13">
        <v>0.75</v>
      </c>
    </row>
    <row r="26" spans="2:26" ht="12.75" x14ac:dyDescent="0.2">
      <c r="F26" s="13">
        <v>0</v>
      </c>
    </row>
    <row r="27" spans="2:26" ht="12.75" x14ac:dyDescent="0.2">
      <c r="E27" s="12" t="s">
        <v>20</v>
      </c>
      <c r="F27" s="13">
        <v>0.75</v>
      </c>
    </row>
    <row r="28" spans="2:26" ht="12.75" x14ac:dyDescent="0.2">
      <c r="F28" s="13">
        <v>220</v>
      </c>
    </row>
    <row r="29" spans="2:26" ht="12.75" x14ac:dyDescent="0.2"/>
    <row r="30" spans="2:26" ht="12.75" x14ac:dyDescent="0.2"/>
    <row r="31" spans="2:26" ht="12.75" x14ac:dyDescent="0.2"/>
    <row r="32" spans="2:26" ht="12.75" x14ac:dyDescent="0.2"/>
    <row r="33" spans="5:6" ht="12.75" x14ac:dyDescent="0.2"/>
    <row r="34" spans="5:6" ht="12.75" x14ac:dyDescent="0.2">
      <c r="F34" s="13">
        <v>2</v>
      </c>
    </row>
    <row r="35" spans="5:6" ht="12.75" x14ac:dyDescent="0.2"/>
    <row r="36" spans="5:6" ht="12.75" x14ac:dyDescent="0.2">
      <c r="F36" s="13">
        <v>7</v>
      </c>
    </row>
    <row r="37" spans="5:6" ht="12.75" x14ac:dyDescent="0.2"/>
    <row r="38" spans="5:6" ht="12.75" x14ac:dyDescent="0.2">
      <c r="E38" s="12" t="s">
        <v>20</v>
      </c>
      <c r="F38" s="13">
        <v>1</v>
      </c>
    </row>
    <row r="39" spans="5:6" ht="12.75" x14ac:dyDescent="0.2">
      <c r="F39" s="13">
        <v>150</v>
      </c>
    </row>
    <row r="40" spans="5:6" ht="12.75" x14ac:dyDescent="0.2"/>
    <row r="41" spans="5:6" ht="12.75" x14ac:dyDescent="0.2"/>
    <row r="42" spans="5:6" ht="12.75" x14ac:dyDescent="0.2"/>
    <row r="43" spans="5:6" ht="12.75" x14ac:dyDescent="0.2"/>
    <row r="44" spans="5:6" ht="12.75" x14ac:dyDescent="0.2"/>
    <row r="45" spans="5:6" ht="12.75" x14ac:dyDescent="0.2"/>
    <row r="46" spans="5:6" ht="12.75" x14ac:dyDescent="0.2"/>
    <row r="47" spans="5:6" ht="12.75" x14ac:dyDescent="0.2"/>
    <row r="48" spans="5:6" ht="12.75" x14ac:dyDescent="0.2"/>
    <row r="49" spans="2:6" ht="12.75" x14ac:dyDescent="0.2">
      <c r="B49" s="74" t="s">
        <v>67</v>
      </c>
      <c r="C49" s="228" t="e">
        <f>SUM(C9:Z9)</f>
        <v>#DIV/0!</v>
      </c>
      <c r="D49" s="228"/>
      <c r="E49" s="27"/>
      <c r="F49" s="28"/>
    </row>
    <row r="50" spans="2:6" ht="12.75" x14ac:dyDescent="0.2">
      <c r="B50" s="29"/>
      <c r="E50" s="27"/>
      <c r="F50" s="28"/>
    </row>
    <row r="51" spans="2:6" ht="12.75" x14ac:dyDescent="0.2">
      <c r="B51" s="74" t="s">
        <v>68</v>
      </c>
      <c r="C51" s="229" t="str">
        <f>IF(ISERROR((1+IRR(C13:Z13,10%))^4-1),"pas de TRI",(1+IRR(C13:Z13,10%))^4-1)</f>
        <v>pas de TRI</v>
      </c>
      <c r="D51" s="229"/>
      <c r="E51" s="27"/>
      <c r="F51" s="27"/>
    </row>
    <row r="52" spans="2:6" ht="12.75" x14ac:dyDescent="0.2">
      <c r="B52" s="30"/>
      <c r="E52" s="27"/>
      <c r="F52" s="28"/>
    </row>
    <row r="53" spans="2:6" ht="12.75" x14ac:dyDescent="0.2">
      <c r="B53" s="74" t="s">
        <v>69</v>
      </c>
      <c r="C53" s="230" t="e">
        <f>IF(Z17&lt;0,"pas de DR",'Calculs intermédiaires'!Z35/4)</f>
        <v>#DIV/0!</v>
      </c>
      <c r="D53" s="230"/>
      <c r="E53" s="27"/>
      <c r="F53" s="28"/>
    </row>
    <row r="54" spans="2:6" ht="12.75" x14ac:dyDescent="0.2">
      <c r="E54" s="27"/>
      <c r="F54" s="28"/>
    </row>
    <row r="55" spans="2:6" ht="12.75" x14ac:dyDescent="0.2">
      <c r="B55" s="74" t="s">
        <v>70</v>
      </c>
      <c r="C55" s="231" t="e">
        <f>NPV('Calculs intermédiaires'!C2,D13:Z13)+C13</f>
        <v>#DIV/0!</v>
      </c>
      <c r="D55" s="231"/>
      <c r="E55" s="27"/>
      <c r="F55" s="28"/>
    </row>
    <row r="56" spans="2:6" ht="12.75" x14ac:dyDescent="0.2">
      <c r="B56" s="31"/>
      <c r="C56" s="226"/>
      <c r="D56" s="226"/>
    </row>
    <row r="57" spans="2:6" ht="12.75" x14ac:dyDescent="0.2"/>
    <row r="58" spans="2:6" ht="12.75" x14ac:dyDescent="0.2">
      <c r="E58" s="32"/>
    </row>
    <row r="59" spans="2:6" ht="0" hidden="1" customHeight="1" x14ac:dyDescent="0.2">
      <c r="E59" s="32">
        <v>0.06</v>
      </c>
    </row>
    <row r="60" spans="2:6" ht="0" hidden="1" customHeight="1" x14ac:dyDescent="0.2">
      <c r="E60" s="32">
        <v>0.06</v>
      </c>
    </row>
  </sheetData>
  <sheetProtection algorithmName="SHA-512" hashValue="0IpEv3hdMDUWskSODy0wRslrjwMYtDZRcyn0xRns1h+RL0aFlIFgCjElxYB5wv1RhWs7GP7KDaPEA/wMv7LVFg==" saltValue="HmjHbn92+wabA9uejmlFfw==" spinCount="100000" sheet="1" selectLockedCells="1"/>
  <mergeCells count="7">
    <mergeCell ref="B2:Z2"/>
    <mergeCell ref="C56:D56"/>
    <mergeCell ref="H4:J4"/>
    <mergeCell ref="C49:D49"/>
    <mergeCell ref="C51:D51"/>
    <mergeCell ref="C53:D53"/>
    <mergeCell ref="C55:D55"/>
  </mergeCells>
  <conditionalFormatting sqref="C7:Z7">
    <cfRule type="expression" dxfId="2" priority="2" stopIfTrue="1">
      <formula>C$6=1</formula>
    </cfRule>
  </conditionalFormatting>
  <conditionalFormatting sqref="C49:D49 C17:Z17 C13:Z13 C15:Z15 C11:Z11 C9:Z9">
    <cfRule type="expression" dxfId="1" priority="1" stopIfTrue="1">
      <formula>C$6=1</formula>
    </cfRule>
  </conditionalFormatting>
  <pageMargins left="0.39370078740157483" right="0.39370078740157483" top="0.78740157480314965" bottom="0.78740157480314965" header="0.51181102362204722" footer="0.51181102362204722"/>
  <pageSetup paperSize="9" scale="49" orientation="landscape" r:id="rId1"/>
  <headerFooter alignWithMargins="0">
    <oddHeader>&amp;R&amp;G</oddHeader>
    <oddFooter>&amp;R(c) Flore Group 2022</oddFooter>
  </headerFooter>
  <drawing r:id="rId2"/>
  <legacyDrawingHF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BM35"/>
  <sheetViews>
    <sheetView showGridLines="0" zoomScale="75" zoomScaleNormal="75" workbookViewId="0">
      <selection activeCell="O40" sqref="A1:XFD1048576"/>
    </sheetView>
  </sheetViews>
  <sheetFormatPr baseColWidth="10" defaultColWidth="11.85546875" defaultRowHeight="12.75" x14ac:dyDescent="0.25"/>
  <cols>
    <col min="1" max="1" width="3.42578125" style="178" customWidth="1"/>
    <col min="2" max="2" width="27.140625" style="192" customWidth="1"/>
    <col min="3" max="4" width="11.140625" style="181" bestFit="1" customWidth="1"/>
    <col min="5" max="5" width="10.5703125" style="181" customWidth="1"/>
    <col min="6" max="6" width="8.7109375" style="184" customWidth="1"/>
    <col min="7" max="7" width="7.5703125" style="184" bestFit="1" customWidth="1"/>
    <col min="8" max="8" width="5.7109375" style="181" customWidth="1"/>
    <col min="9" max="9" width="8.7109375" style="181" bestFit="1" customWidth="1"/>
    <col min="10" max="11" width="5.7109375" style="178" customWidth="1"/>
    <col min="12" max="12" width="9" style="178" customWidth="1"/>
    <col min="13" max="23" width="5.7109375" style="178" customWidth="1"/>
    <col min="24" max="24" width="5.7109375" style="183" customWidth="1"/>
    <col min="25" max="26" width="5.7109375" style="178" customWidth="1"/>
    <col min="27" max="27" width="69.140625" style="178" customWidth="1"/>
    <col min="28" max="35" width="5.28515625" style="178" customWidth="1"/>
    <col min="36" max="44" width="6.7109375" style="178" customWidth="1"/>
    <col min="45" max="65" width="11.85546875" style="178" customWidth="1"/>
    <col min="66" max="16384" width="11.85546875" style="181"/>
  </cols>
  <sheetData>
    <row r="1" spans="1:65" s="169" customFormat="1" x14ac:dyDescent="0.25">
      <c r="B1" s="170"/>
      <c r="C1" s="171"/>
      <c r="D1" s="171"/>
      <c r="F1" s="172"/>
      <c r="G1" s="173"/>
      <c r="I1" s="174"/>
      <c r="X1" s="172"/>
    </row>
    <row r="2" spans="1:65" s="169" customFormat="1" x14ac:dyDescent="0.25">
      <c r="B2" s="175" t="s">
        <v>71</v>
      </c>
      <c r="C2" s="176">
        <f>(1+'Finances (saisie)'!E10)^(1/4)-1</f>
        <v>4.9629315732038215E-3</v>
      </c>
      <c r="D2" s="176"/>
      <c r="E2" s="177" t="s">
        <v>81</v>
      </c>
      <c r="F2" s="177"/>
      <c r="H2" s="178"/>
      <c r="I2" s="174"/>
      <c r="L2" s="169" t="e">
        <f>LN('Finances (saisie)'!$C$44)/LN(('Finances (saisie)'!$E$44-'Finances (saisie)'!$D$44)/(2*('Finances (saisie)'!$E$44-'Finances (saisie)'!$D$44+1)))</f>
        <v>#NUM!</v>
      </c>
      <c r="X2" s="172"/>
    </row>
    <row r="3" spans="1:65" s="169" customFormat="1" x14ac:dyDescent="0.25">
      <c r="B3" s="179"/>
      <c r="C3" s="171"/>
      <c r="D3" s="171"/>
      <c r="F3" s="172"/>
      <c r="G3" s="173"/>
      <c r="I3" s="174"/>
      <c r="X3" s="172"/>
    </row>
    <row r="4" spans="1:65" x14ac:dyDescent="0.25">
      <c r="B4" s="180"/>
      <c r="E4" s="182"/>
      <c r="F4" s="173"/>
      <c r="G4" s="173"/>
      <c r="I4" s="177"/>
      <c r="J4" s="183"/>
      <c r="N4" s="181"/>
      <c r="O4" s="181"/>
      <c r="P4" s="181"/>
    </row>
    <row r="5" spans="1:65" s="184" customFormat="1" x14ac:dyDescent="0.25">
      <c r="B5" s="185" t="s">
        <v>72</v>
      </c>
      <c r="C5" s="186">
        <v>1</v>
      </c>
      <c r="D5" s="186">
        <v>2</v>
      </c>
      <c r="E5" s="186">
        <v>3</v>
      </c>
      <c r="F5" s="186">
        <v>4</v>
      </c>
      <c r="G5" s="186">
        <v>5</v>
      </c>
      <c r="H5" s="186">
        <v>6</v>
      </c>
      <c r="I5" s="186">
        <v>7</v>
      </c>
      <c r="J5" s="186">
        <v>8</v>
      </c>
      <c r="K5" s="186">
        <v>9</v>
      </c>
      <c r="L5" s="186">
        <v>10</v>
      </c>
      <c r="M5" s="186">
        <v>11</v>
      </c>
      <c r="N5" s="186">
        <v>12</v>
      </c>
      <c r="O5" s="186">
        <v>13</v>
      </c>
      <c r="P5" s="186">
        <v>14</v>
      </c>
      <c r="Q5" s="186">
        <v>15</v>
      </c>
      <c r="R5" s="186">
        <v>16</v>
      </c>
      <c r="S5" s="186">
        <v>17</v>
      </c>
      <c r="T5" s="186">
        <v>18</v>
      </c>
      <c r="U5" s="186">
        <v>19</v>
      </c>
      <c r="V5" s="186">
        <v>20</v>
      </c>
      <c r="W5" s="186">
        <v>21</v>
      </c>
      <c r="X5" s="186">
        <v>22</v>
      </c>
      <c r="Y5" s="186">
        <v>23</v>
      </c>
      <c r="Z5" s="186">
        <v>24</v>
      </c>
      <c r="AA5" s="186"/>
      <c r="AB5" s="183"/>
      <c r="AC5" s="183"/>
      <c r="AD5" s="183"/>
      <c r="AE5" s="183"/>
      <c r="AF5" s="183"/>
      <c r="AG5" s="183"/>
      <c r="AH5" s="183"/>
      <c r="AI5" s="183"/>
      <c r="AJ5" s="183"/>
      <c r="AK5" s="183"/>
      <c r="AL5" s="183"/>
      <c r="AM5" s="183"/>
      <c r="AN5" s="183"/>
      <c r="AO5" s="183"/>
      <c r="AP5" s="183"/>
      <c r="AQ5" s="183"/>
      <c r="AR5" s="183"/>
      <c r="AS5" s="183"/>
      <c r="AT5" s="183"/>
      <c r="AU5" s="183"/>
      <c r="AV5" s="183"/>
      <c r="AW5" s="183"/>
      <c r="AX5" s="183"/>
      <c r="AY5" s="183"/>
      <c r="AZ5" s="183"/>
      <c r="BA5" s="183"/>
      <c r="BB5" s="183"/>
      <c r="BC5" s="183"/>
      <c r="BD5" s="183"/>
      <c r="BE5" s="183"/>
      <c r="BF5" s="183"/>
      <c r="BG5" s="183"/>
      <c r="BH5" s="183"/>
      <c r="BI5" s="183"/>
      <c r="BJ5" s="183"/>
      <c r="BK5" s="183"/>
      <c r="BL5" s="183"/>
      <c r="BM5" s="183"/>
    </row>
    <row r="7" spans="1:65" x14ac:dyDescent="0.25">
      <c r="B7" s="180" t="s">
        <v>73</v>
      </c>
    </row>
    <row r="8" spans="1:65" s="187" customFormat="1" x14ac:dyDescent="0.25">
      <c r="B8" s="93" t="s">
        <v>74</v>
      </c>
      <c r="C8" s="188">
        <f>IF(C$5&lt;='Finances (saisie)'!$E$18,1,0)</f>
        <v>0</v>
      </c>
      <c r="D8" s="188">
        <f>IF(D$5&lt;='Finances (saisie)'!$E$18,1,0)</f>
        <v>0</v>
      </c>
      <c r="E8" s="188">
        <f>IF(E$5&lt;='Finances (saisie)'!$E$18,1,0)</f>
        <v>0</v>
      </c>
      <c r="F8" s="188">
        <f>IF(F$5&lt;='Finances (saisie)'!$E$18,1,0)</f>
        <v>0</v>
      </c>
      <c r="G8" s="188">
        <f>IF(G$5&lt;='Finances (saisie)'!$E$18,1,0)</f>
        <v>0</v>
      </c>
      <c r="H8" s="188">
        <f>IF(H$5&lt;='Finances (saisie)'!$E$18,1,0)</f>
        <v>0</v>
      </c>
      <c r="I8" s="188">
        <f>IF(I$5&lt;='Finances (saisie)'!$E$18,1,0)</f>
        <v>0</v>
      </c>
      <c r="J8" s="188">
        <f>IF(J$5&lt;='Finances (saisie)'!$E$18,1,0)</f>
        <v>0</v>
      </c>
      <c r="K8" s="188">
        <f>IF(K$5&lt;='Finances (saisie)'!$E$18,1,0)</f>
        <v>0</v>
      </c>
      <c r="L8" s="188">
        <f>IF(L$5&lt;='Finances (saisie)'!$E$18,1,0)</f>
        <v>0</v>
      </c>
      <c r="M8" s="188">
        <f>IF(M$5&lt;='Finances (saisie)'!$E$18,1,0)</f>
        <v>0</v>
      </c>
      <c r="N8" s="188">
        <f>IF(N$5&lt;='Finances (saisie)'!$E$18,1,0)</f>
        <v>0</v>
      </c>
      <c r="O8" s="188">
        <f>IF(O$5&lt;='Finances (saisie)'!$E$18,1,0)</f>
        <v>0</v>
      </c>
      <c r="P8" s="188">
        <f>IF(P$5&lt;='Finances (saisie)'!$E$18,1,0)</f>
        <v>0</v>
      </c>
      <c r="Q8" s="188">
        <f>IF(Q$5&lt;='Finances (saisie)'!$E$18,1,0)</f>
        <v>0</v>
      </c>
      <c r="R8" s="188">
        <f>IF(R$5&lt;='Finances (saisie)'!$E$18,1,0)</f>
        <v>0</v>
      </c>
      <c r="S8" s="188">
        <f>IF(S$5&lt;='Finances (saisie)'!$E$18,1,0)</f>
        <v>0</v>
      </c>
      <c r="T8" s="188">
        <f>IF(T$5&lt;='Finances (saisie)'!$E$18,1,0)</f>
        <v>0</v>
      </c>
      <c r="U8" s="188">
        <f>IF(U$5&lt;='Finances (saisie)'!$E$18,1,0)</f>
        <v>0</v>
      </c>
      <c r="V8" s="188">
        <f>IF(V$5&lt;='Finances (saisie)'!$E$18,1,0)</f>
        <v>0</v>
      </c>
      <c r="W8" s="188">
        <f>IF(W$5&lt;='Finances (saisie)'!$E$18,1,0)</f>
        <v>0</v>
      </c>
      <c r="X8" s="188">
        <f>IF(X$5&lt;='Finances (saisie)'!$E$18,1,0)</f>
        <v>0</v>
      </c>
      <c r="Y8" s="188">
        <f>IF(Y$5&lt;='Finances (saisie)'!$E$18,1,0)</f>
        <v>0</v>
      </c>
      <c r="Z8" s="188">
        <f>IF(Z$5&lt;='Finances (saisie)'!$E$18,1,0)</f>
        <v>0</v>
      </c>
      <c r="AA8" s="188" t="s">
        <v>78</v>
      </c>
    </row>
    <row r="9" spans="1:65" s="187" customFormat="1" x14ac:dyDescent="0.25">
      <c r="B9" s="93" t="s">
        <v>169</v>
      </c>
      <c r="C9" s="189">
        <f>IF(AND(C$5&gt;'Finances (saisie)'!$E$18,C$5&lt;='Finances (saisie)'!$E$18+'Finances (saisie)'!$E$17*4),1,0)</f>
        <v>0</v>
      </c>
      <c r="D9" s="189">
        <f>IF(AND(D$5&gt;'Finances (saisie)'!$E$18,D$5&lt;='Finances (saisie)'!$E$18+'Finances (saisie)'!$E$17*4),1,0)</f>
        <v>0</v>
      </c>
      <c r="E9" s="189">
        <f>IF(AND(E$5&gt;'Finances (saisie)'!$E$18,E$5&lt;='Finances (saisie)'!$E$18+'Finances (saisie)'!$E$17*4),1,0)</f>
        <v>0</v>
      </c>
      <c r="F9" s="189">
        <f>IF(AND(F$5&gt;'Finances (saisie)'!$E$18,F$5&lt;='Finances (saisie)'!$E$18+'Finances (saisie)'!$E$17*4),1,0)</f>
        <v>0</v>
      </c>
      <c r="G9" s="189">
        <f>IF(AND(G$5&gt;'Finances (saisie)'!$E$18,G$5&lt;='Finances (saisie)'!$E$18+'Finances (saisie)'!$E$17*4),1,0)</f>
        <v>0</v>
      </c>
      <c r="H9" s="189">
        <f>IF(AND(H$5&gt;'Finances (saisie)'!$E$18,H$5&lt;='Finances (saisie)'!$E$18+'Finances (saisie)'!$E$17*4),1,0)</f>
        <v>0</v>
      </c>
      <c r="I9" s="189">
        <f>IF(AND(I$5&gt;'Finances (saisie)'!$E$18,I$5&lt;='Finances (saisie)'!$E$18+'Finances (saisie)'!$E$17*4),1,0)</f>
        <v>0</v>
      </c>
      <c r="J9" s="189">
        <f>IF(AND(J$5&gt;'Finances (saisie)'!$E$18,J$5&lt;='Finances (saisie)'!$E$18+'Finances (saisie)'!$E$17*4),1,0)</f>
        <v>0</v>
      </c>
      <c r="K9" s="189">
        <f>IF(AND(K$5&gt;'Finances (saisie)'!$E$18,K$5&lt;='Finances (saisie)'!$E$18+'Finances (saisie)'!$E$17*4),1,0)</f>
        <v>0</v>
      </c>
      <c r="L9" s="189">
        <f>IF(AND(L$5&gt;'Finances (saisie)'!$E$18,L$5&lt;='Finances (saisie)'!$E$18+'Finances (saisie)'!$E$17*4),1,0)</f>
        <v>0</v>
      </c>
      <c r="M9" s="189">
        <f>IF(AND(M$5&gt;'Finances (saisie)'!$E$18,M$5&lt;='Finances (saisie)'!$E$18+'Finances (saisie)'!$E$17*4),1,0)</f>
        <v>0</v>
      </c>
      <c r="N9" s="189">
        <f>IF(AND(N$5&gt;'Finances (saisie)'!$E$18,N$5&lt;='Finances (saisie)'!$E$18+'Finances (saisie)'!$E$17*4),1,0)</f>
        <v>0</v>
      </c>
      <c r="O9" s="189">
        <f>IF(AND(O$5&gt;'Finances (saisie)'!$E$18,O$5&lt;='Finances (saisie)'!$E$18+'Finances (saisie)'!$E$17*4),1,0)</f>
        <v>0</v>
      </c>
      <c r="P9" s="189">
        <f>IF(AND(P$5&gt;'Finances (saisie)'!$E$18,P$5&lt;='Finances (saisie)'!$E$18+'Finances (saisie)'!$E$17*4),1,0)</f>
        <v>0</v>
      </c>
      <c r="Q9" s="189">
        <f>IF(AND(Q$5&gt;'Finances (saisie)'!$E$18,Q$5&lt;='Finances (saisie)'!$E$18+'Finances (saisie)'!$E$17*4),1,0)</f>
        <v>0</v>
      </c>
      <c r="R9" s="189">
        <f>IF(AND(R$5&gt;'Finances (saisie)'!$E$18,R$5&lt;='Finances (saisie)'!$E$18+'Finances (saisie)'!$E$17*4),1,0)</f>
        <v>0</v>
      </c>
      <c r="S9" s="189">
        <f>IF(AND(S$5&gt;'Finances (saisie)'!$E$18,S$5&lt;='Finances (saisie)'!$E$18+'Finances (saisie)'!$E$17*4),1,0)</f>
        <v>0</v>
      </c>
      <c r="T9" s="189">
        <f>IF(AND(T$5&gt;'Finances (saisie)'!$E$18,T$5&lt;='Finances (saisie)'!$E$18+'Finances (saisie)'!$E$17*4),1,0)</f>
        <v>0</v>
      </c>
      <c r="U9" s="189">
        <f>IF(AND(U$5&gt;'Finances (saisie)'!$E$18,U$5&lt;='Finances (saisie)'!$E$18+'Finances (saisie)'!$E$17*4),1,0)</f>
        <v>0</v>
      </c>
      <c r="V9" s="189">
        <f>IF(AND(V$5&gt;'Finances (saisie)'!$E$18,V$5&lt;='Finances (saisie)'!$E$18+'Finances (saisie)'!$E$17*4),1,0)</f>
        <v>0</v>
      </c>
      <c r="W9" s="189">
        <f>IF(AND(W$5&gt;'Finances (saisie)'!$E$18,W$5&lt;='Finances (saisie)'!$E$18+'Finances (saisie)'!$E$17*4),1,0)</f>
        <v>0</v>
      </c>
      <c r="X9" s="189">
        <f>IF(AND(X$5&gt;'Finances (saisie)'!$E$18,X$5&lt;='Finances (saisie)'!$E$18+'Finances (saisie)'!$E$17*4),1,0)</f>
        <v>0</v>
      </c>
      <c r="Y9" s="189">
        <f>IF(AND(Y$5&gt;'Finances (saisie)'!$E$18,Y$5&lt;='Finances (saisie)'!$E$18+'Finances (saisie)'!$E$17*4),1,0)</f>
        <v>0</v>
      </c>
      <c r="Z9" s="189">
        <f>IF(AND(Z$5&gt;'Finances (saisie)'!$E$18,Z$5&lt;='Finances (saisie)'!$E$18+'Finances (saisie)'!$E$17*4),1,0)</f>
        <v>0</v>
      </c>
      <c r="AA9" s="189" t="s">
        <v>79</v>
      </c>
    </row>
    <row r="10" spans="1:65" s="187" customFormat="1" x14ac:dyDescent="0.25">
      <c r="B10" s="93" t="s">
        <v>170</v>
      </c>
      <c r="C10" s="189">
        <f>IF(C$5&gt;'Finances (saisie)'!$E$18+'Finances (saisie)'!$E$17*4,1,0)</f>
        <v>1</v>
      </c>
      <c r="D10" s="189">
        <f>IF(D$5&gt;'Finances (saisie)'!$E$18+'Finances (saisie)'!$E$17*4,1,0)</f>
        <v>1</v>
      </c>
      <c r="E10" s="189">
        <f>IF(E$5&gt;'Finances (saisie)'!$E$18+'Finances (saisie)'!$E$17*4,1,0)</f>
        <v>1</v>
      </c>
      <c r="F10" s="189">
        <f>IF(F$5&gt;'Finances (saisie)'!$E$18+'Finances (saisie)'!$E$17*4,1,0)</f>
        <v>1</v>
      </c>
      <c r="G10" s="189">
        <f>IF(G$5&gt;'Finances (saisie)'!$E$18+'Finances (saisie)'!$E$17*4,1,0)</f>
        <v>1</v>
      </c>
      <c r="H10" s="189">
        <f>IF(H$5&gt;'Finances (saisie)'!$E$18+'Finances (saisie)'!$E$17*4,1,0)</f>
        <v>1</v>
      </c>
      <c r="I10" s="189">
        <f>IF(I$5&gt;'Finances (saisie)'!$E$18+'Finances (saisie)'!$E$17*4,1,0)</f>
        <v>1</v>
      </c>
      <c r="J10" s="189">
        <f>IF(J$5&gt;'Finances (saisie)'!$E$18+'Finances (saisie)'!$E$17*4,1,0)</f>
        <v>1</v>
      </c>
      <c r="K10" s="189">
        <f>IF(K$5&gt;'Finances (saisie)'!$E$18+'Finances (saisie)'!$E$17*4,1,0)</f>
        <v>1</v>
      </c>
      <c r="L10" s="189">
        <f>IF(L$5&gt;'Finances (saisie)'!$E$18+'Finances (saisie)'!$E$17*4,1,0)</f>
        <v>1</v>
      </c>
      <c r="M10" s="189">
        <f>IF(M$5&gt;'Finances (saisie)'!$E$18+'Finances (saisie)'!$E$17*4,1,0)</f>
        <v>1</v>
      </c>
      <c r="N10" s="189">
        <f>IF(N$5&gt;'Finances (saisie)'!$E$18+'Finances (saisie)'!$E$17*4,1,0)</f>
        <v>1</v>
      </c>
      <c r="O10" s="189">
        <f>IF(O$5&gt;'Finances (saisie)'!$E$18+'Finances (saisie)'!$E$17*4,1,0)</f>
        <v>1</v>
      </c>
      <c r="P10" s="189">
        <f>IF(P$5&gt;'Finances (saisie)'!$E$18+'Finances (saisie)'!$E$17*4,1,0)</f>
        <v>1</v>
      </c>
      <c r="Q10" s="189">
        <f>IF(Q$5&gt;'Finances (saisie)'!$E$18+'Finances (saisie)'!$E$17*4,1,0)</f>
        <v>1</v>
      </c>
      <c r="R10" s="189">
        <f>IF(R$5&gt;'Finances (saisie)'!$E$18+'Finances (saisie)'!$E$17*4,1,0)</f>
        <v>1</v>
      </c>
      <c r="S10" s="189">
        <f>IF(S$5&gt;'Finances (saisie)'!$E$18+'Finances (saisie)'!$E$17*4,1,0)</f>
        <v>1</v>
      </c>
      <c r="T10" s="189">
        <f>IF(T$5&gt;'Finances (saisie)'!$E$18+'Finances (saisie)'!$E$17*4,1,0)</f>
        <v>1</v>
      </c>
      <c r="U10" s="189">
        <f>IF(U$5&gt;'Finances (saisie)'!$E$18+'Finances (saisie)'!$E$17*4,1,0)</f>
        <v>1</v>
      </c>
      <c r="V10" s="189">
        <f>IF(V$5&gt;'Finances (saisie)'!$E$18+'Finances (saisie)'!$E$17*4,1,0)</f>
        <v>1</v>
      </c>
      <c r="W10" s="189">
        <f>IF(W$5&gt;'Finances (saisie)'!$E$18+'Finances (saisie)'!$E$17*4,1,0)</f>
        <v>1</v>
      </c>
      <c r="X10" s="189">
        <f>IF(X$5&gt;'Finances (saisie)'!$E$18+'Finances (saisie)'!$E$17*4,1,0)</f>
        <v>1</v>
      </c>
      <c r="Y10" s="189">
        <f>IF(Y$5&gt;'Finances (saisie)'!$E$18+'Finances (saisie)'!$E$17*4,1,0)</f>
        <v>1</v>
      </c>
      <c r="Z10" s="189">
        <f>IF(Z$5&gt;'Finances (saisie)'!$E$18+'Finances (saisie)'!$E$17*4,1,0)</f>
        <v>1</v>
      </c>
      <c r="AA10" s="189"/>
      <c r="AB10" s="92"/>
      <c r="AC10" s="92"/>
      <c r="AD10" s="92"/>
      <c r="AE10" s="92"/>
      <c r="AF10" s="92"/>
      <c r="AG10" s="92"/>
      <c r="AH10" s="92"/>
      <c r="AI10" s="92"/>
      <c r="AJ10" s="92"/>
    </row>
    <row r="11" spans="1:65" s="187" customFormat="1" x14ac:dyDescent="0.25">
      <c r="B11" s="91"/>
      <c r="C11" s="92"/>
      <c r="D11" s="92"/>
      <c r="E11" s="92"/>
      <c r="F11" s="92"/>
      <c r="G11" s="92"/>
      <c r="H11" s="92"/>
      <c r="I11" s="92"/>
      <c r="J11" s="92"/>
      <c r="K11" s="92"/>
      <c r="L11" s="92"/>
      <c r="M11" s="92"/>
      <c r="N11" s="92"/>
      <c r="O11" s="92"/>
      <c r="P11" s="92"/>
      <c r="Q11" s="92"/>
      <c r="R11" s="92"/>
      <c r="S11" s="92"/>
      <c r="T11" s="92"/>
      <c r="U11" s="92"/>
      <c r="V11" s="92"/>
      <c r="W11" s="92"/>
      <c r="X11" s="92"/>
      <c r="Y11" s="92"/>
      <c r="Z11" s="92"/>
      <c r="AA11" s="92"/>
      <c r="AB11" s="92"/>
      <c r="AC11" s="92"/>
      <c r="AD11" s="92"/>
      <c r="AE11" s="92"/>
      <c r="AF11" s="92"/>
      <c r="AG11" s="92"/>
      <c r="AH11" s="92"/>
      <c r="AI11" s="92"/>
      <c r="AJ11" s="92"/>
    </row>
    <row r="12" spans="1:65" x14ac:dyDescent="0.25">
      <c r="B12" s="91"/>
      <c r="C12" s="92"/>
      <c r="D12" s="92"/>
      <c r="E12" s="92"/>
      <c r="F12" s="92"/>
      <c r="G12" s="92"/>
      <c r="H12" s="92"/>
      <c r="I12" s="92"/>
      <c r="J12" s="92"/>
      <c r="K12" s="92"/>
      <c r="L12" s="92"/>
      <c r="M12" s="92"/>
      <c r="N12" s="92"/>
      <c r="O12" s="92"/>
      <c r="P12" s="92"/>
      <c r="Q12" s="92"/>
      <c r="R12" s="92"/>
      <c r="S12" s="92"/>
      <c r="T12" s="92"/>
      <c r="U12" s="92"/>
      <c r="V12" s="92"/>
      <c r="W12" s="92"/>
      <c r="X12" s="92"/>
      <c r="Y12" s="92"/>
      <c r="Z12" s="92"/>
      <c r="AA12" s="92"/>
    </row>
    <row r="13" spans="1:65" s="187" customFormat="1" x14ac:dyDescent="0.25">
      <c r="B13" s="91" t="s">
        <v>75</v>
      </c>
      <c r="C13" s="92"/>
      <c r="D13" s="92"/>
      <c r="E13" s="92"/>
      <c r="F13" s="92"/>
      <c r="G13" s="92"/>
      <c r="H13" s="92"/>
      <c r="I13" s="92"/>
      <c r="J13" s="92"/>
      <c r="K13" s="92"/>
      <c r="L13" s="92"/>
      <c r="M13" s="92"/>
      <c r="N13" s="92"/>
      <c r="O13" s="92"/>
      <c r="P13" s="92"/>
      <c r="Q13" s="92"/>
      <c r="R13" s="92"/>
      <c r="S13" s="92"/>
      <c r="T13" s="92"/>
      <c r="U13" s="92"/>
      <c r="V13" s="92"/>
      <c r="W13" s="92"/>
      <c r="X13" s="92"/>
      <c r="Y13" s="92"/>
      <c r="Z13" s="92"/>
      <c r="AA13" s="92"/>
      <c r="AB13" s="92"/>
      <c r="AC13" s="92"/>
      <c r="AD13" s="92"/>
      <c r="AE13" s="92"/>
      <c r="AF13" s="92"/>
      <c r="AG13" s="92"/>
      <c r="AH13" s="92"/>
      <c r="AI13" s="92"/>
      <c r="AJ13" s="92"/>
    </row>
    <row r="14" spans="1:65" s="184" customFormat="1" x14ac:dyDescent="0.25">
      <c r="A14" s="183"/>
      <c r="B14" s="93" t="s">
        <v>23</v>
      </c>
      <c r="C14" s="94" t="e">
        <f>IF('Finances (saisie)'!$D$44&lt;'Calculs intermédiaires'!C$5,('Finances (saisie)'!$E49/4)*MIN(1,POWER((C$5-'Finances (saisie)'!$D$44)/('Finances (saisie)'!$E$44-'Finances (saisie)'!$D$44+1),'Calculs intermédiaires'!$L$2)),0)</f>
        <v>#NUM!</v>
      </c>
      <c r="D14" s="94" t="e">
        <f>IF('Finances (saisie)'!$D$44&lt;'Calculs intermédiaires'!D$5,('Finances (saisie)'!$E49/4)*MIN(1,POWER((D$5-'Finances (saisie)'!$D$44)/('Finances (saisie)'!$E$44-'Finances (saisie)'!$D$44+1),'Calculs intermédiaires'!$L$2)),0)</f>
        <v>#NUM!</v>
      </c>
      <c r="E14" s="94" t="e">
        <f>IF('Finances (saisie)'!$D$44&lt;'Calculs intermédiaires'!E$5,('Finances (saisie)'!$E49/4)*MIN(1,POWER((E$5-'Finances (saisie)'!$D$44)/('Finances (saisie)'!$E$44-'Finances (saisie)'!$D$44+1),'Calculs intermédiaires'!$L$2)),0)</f>
        <v>#NUM!</v>
      </c>
      <c r="F14" s="94" t="e">
        <f>IF('Finances (saisie)'!$D$44&lt;'Calculs intermédiaires'!F$5,('Finances (saisie)'!$E49/4)*MIN(1,POWER((F$5-'Finances (saisie)'!$D$44)/('Finances (saisie)'!$E$44-'Finances (saisie)'!$D$44+1),'Calculs intermédiaires'!$L$2)),0)</f>
        <v>#NUM!</v>
      </c>
      <c r="G14" s="94" t="e">
        <f>IF('Finances (saisie)'!$D$44&lt;'Calculs intermédiaires'!G$5,('Finances (saisie)'!$E49/4)*MIN(1,POWER((G$5-'Finances (saisie)'!$D$44)/('Finances (saisie)'!$E$44-'Finances (saisie)'!$D$44+1),'Calculs intermédiaires'!$L$2)),0)</f>
        <v>#NUM!</v>
      </c>
      <c r="H14" s="94" t="e">
        <f>IF('Finances (saisie)'!$D$44&lt;'Calculs intermédiaires'!H$5,('Finances (saisie)'!$E49/4)*MIN(1,POWER((H$5-'Finances (saisie)'!$D$44)/('Finances (saisie)'!$E$44-'Finances (saisie)'!$D$44+1),'Calculs intermédiaires'!$L$2)),0)</f>
        <v>#NUM!</v>
      </c>
      <c r="I14" s="94" t="e">
        <f>IF('Finances (saisie)'!$D$44&lt;'Calculs intermédiaires'!I$5,('Finances (saisie)'!$E49/4)*MIN(1,POWER((I$5-'Finances (saisie)'!$D$44)/('Finances (saisie)'!$E$44-'Finances (saisie)'!$D$44+1),'Calculs intermédiaires'!$L$2)),0)</f>
        <v>#NUM!</v>
      </c>
      <c r="J14" s="94" t="e">
        <f>IF('Finances (saisie)'!$D$44&lt;'Calculs intermédiaires'!J$5,('Finances (saisie)'!$E49/4)*MIN(1,POWER((J$5-'Finances (saisie)'!$D$44)/('Finances (saisie)'!$E$44-'Finances (saisie)'!$D$44+1),'Calculs intermédiaires'!$L$2)),0)</f>
        <v>#NUM!</v>
      </c>
      <c r="K14" s="94" t="e">
        <f>IF('Finances (saisie)'!$D$44&lt;'Calculs intermédiaires'!K$5,('Finances (saisie)'!$E49/4)*MIN(1,POWER((K$5-'Finances (saisie)'!$D$44)/('Finances (saisie)'!$E$44-'Finances (saisie)'!$D$44+1),'Calculs intermédiaires'!$L$2)),0)</f>
        <v>#NUM!</v>
      </c>
      <c r="L14" s="94" t="e">
        <f>IF('Finances (saisie)'!$D$44&lt;'Calculs intermédiaires'!L$5,('Finances (saisie)'!$E49/4)*MIN(1,POWER((L$5-'Finances (saisie)'!$D$44)/('Finances (saisie)'!$E$44-'Finances (saisie)'!$D$44+1),'Calculs intermédiaires'!$L$2)),0)</f>
        <v>#NUM!</v>
      </c>
      <c r="M14" s="94" t="e">
        <f>IF('Finances (saisie)'!$D$44&lt;'Calculs intermédiaires'!M$5,('Finances (saisie)'!$E49/4)*MIN(1,POWER((M$5-'Finances (saisie)'!$D$44)/('Finances (saisie)'!$E$44-'Finances (saisie)'!$D$44+1),'Calculs intermédiaires'!$L$2)),0)</f>
        <v>#NUM!</v>
      </c>
      <c r="N14" s="94" t="e">
        <f>IF('Finances (saisie)'!$D$44&lt;'Calculs intermédiaires'!N$5,('Finances (saisie)'!$E49/4)*MIN(1,POWER((N$5-'Finances (saisie)'!$D$44)/('Finances (saisie)'!$E$44-'Finances (saisie)'!$D$44+1),'Calculs intermédiaires'!$L$2)),0)</f>
        <v>#NUM!</v>
      </c>
      <c r="O14" s="94" t="e">
        <f>IF('Finances (saisie)'!$D$44&lt;'Calculs intermédiaires'!O$5,('Finances (saisie)'!$E49/4)*MIN(1,POWER((O$5-'Finances (saisie)'!$D$44)/('Finances (saisie)'!$E$44-'Finances (saisie)'!$D$44+1),'Calculs intermédiaires'!$L$2)),0)</f>
        <v>#NUM!</v>
      </c>
      <c r="P14" s="94" t="e">
        <f>IF('Finances (saisie)'!$D$44&lt;'Calculs intermédiaires'!P$5,('Finances (saisie)'!$E49/4)*MIN(1,POWER((P$5-'Finances (saisie)'!$D$44)/('Finances (saisie)'!$E$44-'Finances (saisie)'!$D$44+1),'Calculs intermédiaires'!$L$2)),0)</f>
        <v>#NUM!</v>
      </c>
      <c r="Q14" s="94" t="e">
        <f>IF('Finances (saisie)'!$D$44&lt;'Calculs intermédiaires'!Q$5,('Finances (saisie)'!$E49/4)*MIN(1,POWER((Q$5-'Finances (saisie)'!$D$44)/('Finances (saisie)'!$E$44-'Finances (saisie)'!$D$44+1),'Calculs intermédiaires'!$L$2)),0)</f>
        <v>#NUM!</v>
      </c>
      <c r="R14" s="94" t="e">
        <f>IF('Finances (saisie)'!$D$44&lt;'Calculs intermédiaires'!R$5,('Finances (saisie)'!$E49/4)*MIN(1,POWER((R$5-'Finances (saisie)'!$D$44)/('Finances (saisie)'!$E$44-'Finances (saisie)'!$D$44+1),'Calculs intermédiaires'!$L$2)),0)</f>
        <v>#NUM!</v>
      </c>
      <c r="S14" s="94" t="e">
        <f>IF('Finances (saisie)'!$D$44&lt;'Calculs intermédiaires'!S$5,('Finances (saisie)'!$E49/4)*MIN(1,POWER((S$5-'Finances (saisie)'!$D$44)/('Finances (saisie)'!$E$44-'Finances (saisie)'!$D$44+1),'Calculs intermédiaires'!$L$2)),0)</f>
        <v>#NUM!</v>
      </c>
      <c r="T14" s="94" t="e">
        <f>IF('Finances (saisie)'!$D$44&lt;'Calculs intermédiaires'!T$5,('Finances (saisie)'!$E49/4)*MIN(1,POWER((T$5-'Finances (saisie)'!$D$44)/('Finances (saisie)'!$E$44-'Finances (saisie)'!$D$44+1),'Calculs intermédiaires'!$L$2)),0)</f>
        <v>#NUM!</v>
      </c>
      <c r="U14" s="94" t="e">
        <f>IF('Finances (saisie)'!$D$44&lt;'Calculs intermédiaires'!U$5,('Finances (saisie)'!$E49/4)*MIN(1,POWER((U$5-'Finances (saisie)'!$D$44)/('Finances (saisie)'!$E$44-'Finances (saisie)'!$D$44+1),'Calculs intermédiaires'!$L$2)),0)</f>
        <v>#NUM!</v>
      </c>
      <c r="V14" s="94" t="e">
        <f>IF('Finances (saisie)'!$D$44&lt;'Calculs intermédiaires'!V$5,('Finances (saisie)'!$E49/4)*MIN(1,POWER((V$5-'Finances (saisie)'!$D$44)/('Finances (saisie)'!$E$44-'Finances (saisie)'!$D$44+1),'Calculs intermédiaires'!$L$2)),0)</f>
        <v>#NUM!</v>
      </c>
      <c r="W14" s="94" t="e">
        <f>IF('Finances (saisie)'!$D$44&lt;'Calculs intermédiaires'!W$5,('Finances (saisie)'!$E49/4)*MIN(1,POWER((W$5-'Finances (saisie)'!$D$44)/('Finances (saisie)'!$E$44-'Finances (saisie)'!$D$44+1),'Calculs intermédiaires'!$L$2)),0)</f>
        <v>#NUM!</v>
      </c>
      <c r="X14" s="94" t="e">
        <f>IF('Finances (saisie)'!$D$44&lt;'Calculs intermédiaires'!X$5,('Finances (saisie)'!$E49/4)*MIN(1,POWER((X$5-'Finances (saisie)'!$D$44)/('Finances (saisie)'!$E$44-'Finances (saisie)'!$D$44+1),'Calculs intermédiaires'!$L$2)),0)</f>
        <v>#NUM!</v>
      </c>
      <c r="Y14" s="94" t="e">
        <f>IF('Finances (saisie)'!$D$44&lt;'Calculs intermédiaires'!Y$5,('Finances (saisie)'!$E49/4)*MIN(1,POWER((Y$5-'Finances (saisie)'!$D$44)/('Finances (saisie)'!$E$44-'Finances (saisie)'!$D$44+1),'Calculs intermédiaires'!$L$2)),0)</f>
        <v>#NUM!</v>
      </c>
      <c r="Z14" s="94" t="e">
        <f>IF('Finances (saisie)'!$D$44&lt;'Calculs intermédiaires'!Z$5,('Finances (saisie)'!$E49/4)*MIN(1,POWER((Z$5-'Finances (saisie)'!$D$44)/('Finances (saisie)'!$E$44-'Finances (saisie)'!$D$44+1),'Calculs intermédiaires'!$L$2)),0)</f>
        <v>#NUM!</v>
      </c>
      <c r="AA14" s="232" t="s">
        <v>82</v>
      </c>
      <c r="AB14" s="183"/>
      <c r="AC14" s="183"/>
      <c r="AD14" s="183"/>
      <c r="AE14" s="183"/>
      <c r="AF14" s="183"/>
      <c r="AG14" s="183"/>
      <c r="AH14" s="183"/>
      <c r="AI14" s="183"/>
      <c r="AJ14" s="183"/>
      <c r="AK14" s="183"/>
      <c r="AL14" s="183"/>
      <c r="AM14" s="183"/>
      <c r="AN14" s="183"/>
      <c r="AO14" s="183"/>
      <c r="AP14" s="183"/>
      <c r="AQ14" s="183"/>
      <c r="AR14" s="183"/>
      <c r="AS14" s="183"/>
      <c r="AT14" s="183"/>
      <c r="AU14" s="183"/>
      <c r="AV14" s="183"/>
      <c r="AW14" s="183"/>
      <c r="AX14" s="183"/>
      <c r="AY14" s="183"/>
      <c r="AZ14" s="183"/>
      <c r="BA14" s="183"/>
      <c r="BB14" s="183"/>
      <c r="BC14" s="183"/>
      <c r="BD14" s="183"/>
      <c r="BE14" s="183"/>
      <c r="BF14" s="183"/>
      <c r="BG14" s="183"/>
      <c r="BH14" s="183"/>
      <c r="BI14" s="183"/>
      <c r="BJ14" s="183"/>
      <c r="BK14" s="183"/>
      <c r="BL14" s="183"/>
      <c r="BM14" s="183"/>
    </row>
    <row r="15" spans="1:65" s="184" customFormat="1" x14ac:dyDescent="0.25">
      <c r="A15" s="183"/>
      <c r="B15" s="93" t="s">
        <v>24</v>
      </c>
      <c r="C15" s="94" t="e">
        <f>IF('Finances (saisie)'!$D$44&lt;'Calculs intermédiaires'!C$5,('Finances (saisie)'!$E50/4)*MIN(1,POWER((C$5-'Finances (saisie)'!$D$44)/('Finances (saisie)'!$E$44-'Finances (saisie)'!$D$44+1),'Calculs intermédiaires'!$L$2)),0)</f>
        <v>#NUM!</v>
      </c>
      <c r="D15" s="94" t="e">
        <f>IF('Finances (saisie)'!$D$44&lt;'Calculs intermédiaires'!D$5,('Finances (saisie)'!$E50/4)*MIN(1,POWER((D$5-'Finances (saisie)'!$D$44)/('Finances (saisie)'!$E$44-'Finances (saisie)'!$D$44+1),'Calculs intermédiaires'!$L$2)),0)</f>
        <v>#NUM!</v>
      </c>
      <c r="E15" s="94" t="e">
        <f>IF('Finances (saisie)'!$D$44&lt;'Calculs intermédiaires'!E$5,('Finances (saisie)'!$E50/4)*MIN(1,POWER((E$5-'Finances (saisie)'!$D$44)/('Finances (saisie)'!$E$44-'Finances (saisie)'!$D$44+1),'Calculs intermédiaires'!$L$2)),0)</f>
        <v>#NUM!</v>
      </c>
      <c r="F15" s="94" t="e">
        <f>IF('Finances (saisie)'!$D$44&lt;'Calculs intermédiaires'!F$5,('Finances (saisie)'!$E50/4)*MIN(1,POWER((F$5-'Finances (saisie)'!$D$44)/('Finances (saisie)'!$E$44-'Finances (saisie)'!$D$44+1),'Calculs intermédiaires'!$L$2)),0)</f>
        <v>#NUM!</v>
      </c>
      <c r="G15" s="94" t="e">
        <f>IF('Finances (saisie)'!$D$44&lt;'Calculs intermédiaires'!G$5,('Finances (saisie)'!$E50/4)*MIN(1,POWER((G$5-'Finances (saisie)'!$D$44)/('Finances (saisie)'!$E$44-'Finances (saisie)'!$D$44+1),'Calculs intermédiaires'!$L$2)),0)</f>
        <v>#NUM!</v>
      </c>
      <c r="H15" s="94" t="e">
        <f>IF('Finances (saisie)'!$D$44&lt;'Calculs intermédiaires'!H$5,('Finances (saisie)'!$E50/4)*MIN(1,POWER((H$5-'Finances (saisie)'!$D$44)/('Finances (saisie)'!$E$44-'Finances (saisie)'!$D$44+1),'Calculs intermédiaires'!$L$2)),0)</f>
        <v>#NUM!</v>
      </c>
      <c r="I15" s="94" t="e">
        <f>IF('Finances (saisie)'!$D$44&lt;'Calculs intermédiaires'!I$5,('Finances (saisie)'!$E50/4)*MIN(1,POWER((I$5-'Finances (saisie)'!$D$44)/('Finances (saisie)'!$E$44-'Finances (saisie)'!$D$44+1),'Calculs intermédiaires'!$L$2)),0)</f>
        <v>#NUM!</v>
      </c>
      <c r="J15" s="94" t="e">
        <f>IF('Finances (saisie)'!$D$44&lt;'Calculs intermédiaires'!J$5,('Finances (saisie)'!$E50/4)*MIN(1,POWER((J$5-'Finances (saisie)'!$D$44)/('Finances (saisie)'!$E$44-'Finances (saisie)'!$D$44+1),'Calculs intermédiaires'!$L$2)),0)</f>
        <v>#NUM!</v>
      </c>
      <c r="K15" s="94" t="e">
        <f>IF('Finances (saisie)'!$D$44&lt;'Calculs intermédiaires'!K$5,('Finances (saisie)'!$E50/4)*MIN(1,POWER((K$5-'Finances (saisie)'!$D$44)/('Finances (saisie)'!$E$44-'Finances (saisie)'!$D$44+1),'Calculs intermédiaires'!$L$2)),0)</f>
        <v>#NUM!</v>
      </c>
      <c r="L15" s="94" t="e">
        <f>IF('Finances (saisie)'!$D$44&lt;'Calculs intermédiaires'!L$5,('Finances (saisie)'!$E50/4)*MIN(1,POWER((L$5-'Finances (saisie)'!$D$44)/('Finances (saisie)'!$E$44-'Finances (saisie)'!$D$44+1),'Calculs intermédiaires'!$L$2)),0)</f>
        <v>#NUM!</v>
      </c>
      <c r="M15" s="94" t="e">
        <f>IF('Finances (saisie)'!$D$44&lt;'Calculs intermédiaires'!M$5,('Finances (saisie)'!$E50/4)*MIN(1,POWER((M$5-'Finances (saisie)'!$D$44)/('Finances (saisie)'!$E$44-'Finances (saisie)'!$D$44+1),'Calculs intermédiaires'!$L$2)),0)</f>
        <v>#NUM!</v>
      </c>
      <c r="N15" s="94" t="e">
        <f>IF('Finances (saisie)'!$D$44&lt;'Calculs intermédiaires'!N$5,('Finances (saisie)'!$E50/4)*MIN(1,POWER((N$5-'Finances (saisie)'!$D$44)/('Finances (saisie)'!$E$44-'Finances (saisie)'!$D$44+1),'Calculs intermédiaires'!$L$2)),0)</f>
        <v>#NUM!</v>
      </c>
      <c r="O15" s="94" t="e">
        <f>IF('Finances (saisie)'!$D$44&lt;'Calculs intermédiaires'!O$5,('Finances (saisie)'!$E50/4)*MIN(1,POWER((O$5-'Finances (saisie)'!$D$44)/('Finances (saisie)'!$E$44-'Finances (saisie)'!$D$44+1),'Calculs intermédiaires'!$L$2)),0)</f>
        <v>#NUM!</v>
      </c>
      <c r="P15" s="94" t="e">
        <f>IF('Finances (saisie)'!$D$44&lt;'Calculs intermédiaires'!P$5,('Finances (saisie)'!$E50/4)*MIN(1,POWER((P$5-'Finances (saisie)'!$D$44)/('Finances (saisie)'!$E$44-'Finances (saisie)'!$D$44+1),'Calculs intermédiaires'!$L$2)),0)</f>
        <v>#NUM!</v>
      </c>
      <c r="Q15" s="94" t="e">
        <f>IF('Finances (saisie)'!$D$44&lt;'Calculs intermédiaires'!Q$5,('Finances (saisie)'!$E50/4)*MIN(1,POWER((Q$5-'Finances (saisie)'!$D$44)/('Finances (saisie)'!$E$44-'Finances (saisie)'!$D$44+1),'Calculs intermédiaires'!$L$2)),0)</f>
        <v>#NUM!</v>
      </c>
      <c r="R15" s="94" t="e">
        <f>IF('Finances (saisie)'!$D$44&lt;'Calculs intermédiaires'!R$5,('Finances (saisie)'!$E50/4)*MIN(1,POWER((R$5-'Finances (saisie)'!$D$44)/('Finances (saisie)'!$E$44-'Finances (saisie)'!$D$44+1),'Calculs intermédiaires'!$L$2)),0)</f>
        <v>#NUM!</v>
      </c>
      <c r="S15" s="94" t="e">
        <f>IF('Finances (saisie)'!$D$44&lt;'Calculs intermédiaires'!S$5,('Finances (saisie)'!$E50/4)*MIN(1,POWER((S$5-'Finances (saisie)'!$D$44)/('Finances (saisie)'!$E$44-'Finances (saisie)'!$D$44+1),'Calculs intermédiaires'!$L$2)),0)</f>
        <v>#NUM!</v>
      </c>
      <c r="T15" s="94" t="e">
        <f>IF('Finances (saisie)'!$D$44&lt;'Calculs intermédiaires'!T$5,('Finances (saisie)'!$E50/4)*MIN(1,POWER((T$5-'Finances (saisie)'!$D$44)/('Finances (saisie)'!$E$44-'Finances (saisie)'!$D$44+1),'Calculs intermédiaires'!$L$2)),0)</f>
        <v>#NUM!</v>
      </c>
      <c r="U15" s="94" t="e">
        <f>IF('Finances (saisie)'!$D$44&lt;'Calculs intermédiaires'!U$5,('Finances (saisie)'!$E50/4)*MIN(1,POWER((U$5-'Finances (saisie)'!$D$44)/('Finances (saisie)'!$E$44-'Finances (saisie)'!$D$44+1),'Calculs intermédiaires'!$L$2)),0)</f>
        <v>#NUM!</v>
      </c>
      <c r="V15" s="94" t="e">
        <f>IF('Finances (saisie)'!$D$44&lt;'Calculs intermédiaires'!V$5,('Finances (saisie)'!$E50/4)*MIN(1,POWER((V$5-'Finances (saisie)'!$D$44)/('Finances (saisie)'!$E$44-'Finances (saisie)'!$D$44+1),'Calculs intermédiaires'!$L$2)),0)</f>
        <v>#NUM!</v>
      </c>
      <c r="W15" s="94" t="e">
        <f>IF('Finances (saisie)'!$D$44&lt;'Calculs intermédiaires'!W$5,('Finances (saisie)'!$E50/4)*MIN(1,POWER((W$5-'Finances (saisie)'!$D$44)/('Finances (saisie)'!$E$44-'Finances (saisie)'!$D$44+1),'Calculs intermédiaires'!$L$2)),0)</f>
        <v>#NUM!</v>
      </c>
      <c r="X15" s="94" t="e">
        <f>IF('Finances (saisie)'!$D$44&lt;'Calculs intermédiaires'!X$5,('Finances (saisie)'!$E50/4)*MIN(1,POWER((X$5-'Finances (saisie)'!$D$44)/('Finances (saisie)'!$E$44-'Finances (saisie)'!$D$44+1),'Calculs intermédiaires'!$L$2)),0)</f>
        <v>#NUM!</v>
      </c>
      <c r="Y15" s="94" t="e">
        <f>IF('Finances (saisie)'!$D$44&lt;'Calculs intermédiaires'!Y$5,('Finances (saisie)'!$E50/4)*MIN(1,POWER((Y$5-'Finances (saisie)'!$D$44)/('Finances (saisie)'!$E$44-'Finances (saisie)'!$D$44+1),'Calculs intermédiaires'!$L$2)),0)</f>
        <v>#NUM!</v>
      </c>
      <c r="Z15" s="94" t="e">
        <f>IF('Finances (saisie)'!$D$44&lt;'Calculs intermédiaires'!Z$5,('Finances (saisie)'!$E50/4)*MIN(1,POWER((Z$5-'Finances (saisie)'!$D$44)/('Finances (saisie)'!$E$44-'Finances (saisie)'!$D$44+1),'Calculs intermédiaires'!$L$2)),0)</f>
        <v>#NUM!</v>
      </c>
      <c r="AA15" s="233"/>
      <c r="AB15" s="183"/>
      <c r="AC15" s="183"/>
      <c r="AD15" s="183"/>
      <c r="AE15" s="183"/>
      <c r="AF15" s="183"/>
      <c r="AG15" s="183"/>
      <c r="AH15" s="183"/>
      <c r="AI15" s="183"/>
      <c r="AJ15" s="183"/>
      <c r="AK15" s="183"/>
      <c r="AL15" s="183"/>
      <c r="AM15" s="183"/>
      <c r="AN15" s="183"/>
      <c r="AO15" s="183"/>
      <c r="AP15" s="183"/>
      <c r="AQ15" s="183"/>
      <c r="AR15" s="183"/>
      <c r="AS15" s="183"/>
      <c r="AT15" s="183"/>
      <c r="AU15" s="183"/>
      <c r="AV15" s="183"/>
      <c r="AW15" s="183"/>
      <c r="AX15" s="183"/>
      <c r="AY15" s="183"/>
      <c r="AZ15" s="183"/>
      <c r="BA15" s="183"/>
      <c r="BB15" s="183"/>
      <c r="BC15" s="183"/>
      <c r="BD15" s="183"/>
      <c r="BE15" s="183"/>
      <c r="BF15" s="183"/>
      <c r="BG15" s="183"/>
      <c r="BH15" s="183"/>
      <c r="BI15" s="183"/>
      <c r="BJ15" s="183"/>
      <c r="BK15" s="183"/>
      <c r="BL15" s="183"/>
      <c r="BM15" s="183"/>
    </row>
    <row r="16" spans="1:65" s="184" customFormat="1" x14ac:dyDescent="0.25">
      <c r="A16" s="183"/>
      <c r="B16" s="93" t="s">
        <v>25</v>
      </c>
      <c r="C16" s="94" t="e">
        <f>IF('Finances (saisie)'!$D$44&lt;'Calculs intermédiaires'!C$5,('Finances (saisie)'!$E51/4)*MIN(1,POWER((C$5-'Finances (saisie)'!$D$44)/('Finances (saisie)'!$E$44-'Finances (saisie)'!$D$44+1),'Calculs intermédiaires'!$L$2)),0)</f>
        <v>#NUM!</v>
      </c>
      <c r="D16" s="94" t="e">
        <f>IF('Finances (saisie)'!$D$44&lt;'Calculs intermédiaires'!D$5,('Finances (saisie)'!$E51/4)*MIN(1,POWER((D$5-'Finances (saisie)'!$D$44)/('Finances (saisie)'!$E$44-'Finances (saisie)'!$D$44+1),'Calculs intermédiaires'!$L$2)),0)</f>
        <v>#NUM!</v>
      </c>
      <c r="E16" s="94" t="e">
        <f>IF('Finances (saisie)'!$D$44&lt;'Calculs intermédiaires'!E$5,('Finances (saisie)'!$E51/4)*MIN(1,POWER((E$5-'Finances (saisie)'!$D$44)/('Finances (saisie)'!$E$44-'Finances (saisie)'!$D$44+1),'Calculs intermédiaires'!$L$2)),0)</f>
        <v>#NUM!</v>
      </c>
      <c r="F16" s="94" t="e">
        <f>IF('Finances (saisie)'!$D$44&lt;'Calculs intermédiaires'!F$5,('Finances (saisie)'!$E51/4)*MIN(1,POWER((F$5-'Finances (saisie)'!$D$44)/('Finances (saisie)'!$E$44-'Finances (saisie)'!$D$44+1),'Calculs intermédiaires'!$L$2)),0)</f>
        <v>#NUM!</v>
      </c>
      <c r="G16" s="94" t="e">
        <f>IF('Finances (saisie)'!$D$44&lt;'Calculs intermédiaires'!G$5,('Finances (saisie)'!$E51/4)*MIN(1,POWER((G$5-'Finances (saisie)'!$D$44)/('Finances (saisie)'!$E$44-'Finances (saisie)'!$D$44+1),'Calculs intermédiaires'!$L$2)),0)</f>
        <v>#NUM!</v>
      </c>
      <c r="H16" s="94" t="e">
        <f>IF('Finances (saisie)'!$D$44&lt;'Calculs intermédiaires'!H$5,('Finances (saisie)'!$E51/4)*MIN(1,POWER((H$5-'Finances (saisie)'!$D$44)/('Finances (saisie)'!$E$44-'Finances (saisie)'!$D$44+1),'Calculs intermédiaires'!$L$2)),0)</f>
        <v>#NUM!</v>
      </c>
      <c r="I16" s="94" t="e">
        <f>IF('Finances (saisie)'!$D$44&lt;'Calculs intermédiaires'!I$5,('Finances (saisie)'!$E51/4)*MIN(1,POWER((I$5-'Finances (saisie)'!$D$44)/('Finances (saisie)'!$E$44-'Finances (saisie)'!$D$44+1),'Calculs intermédiaires'!$L$2)),0)</f>
        <v>#NUM!</v>
      </c>
      <c r="J16" s="94" t="e">
        <f>IF('Finances (saisie)'!$D$44&lt;'Calculs intermédiaires'!J$5,('Finances (saisie)'!$E51/4)*MIN(1,POWER((J$5-'Finances (saisie)'!$D$44)/('Finances (saisie)'!$E$44-'Finances (saisie)'!$D$44+1),'Calculs intermédiaires'!$L$2)),0)</f>
        <v>#NUM!</v>
      </c>
      <c r="K16" s="94" t="e">
        <f>IF('Finances (saisie)'!$D$44&lt;'Calculs intermédiaires'!K$5,('Finances (saisie)'!$E51/4)*MIN(1,POWER((K$5-'Finances (saisie)'!$D$44)/('Finances (saisie)'!$E$44-'Finances (saisie)'!$D$44+1),'Calculs intermédiaires'!$L$2)),0)</f>
        <v>#NUM!</v>
      </c>
      <c r="L16" s="94" t="e">
        <f>IF('Finances (saisie)'!$D$44&lt;'Calculs intermédiaires'!L$5,('Finances (saisie)'!$E51/4)*MIN(1,POWER((L$5-'Finances (saisie)'!$D$44)/('Finances (saisie)'!$E$44-'Finances (saisie)'!$D$44+1),'Calculs intermédiaires'!$L$2)),0)</f>
        <v>#NUM!</v>
      </c>
      <c r="M16" s="94" t="e">
        <f>IF('Finances (saisie)'!$D$44&lt;'Calculs intermédiaires'!M$5,('Finances (saisie)'!$E51/4)*MIN(1,POWER((M$5-'Finances (saisie)'!$D$44)/('Finances (saisie)'!$E$44-'Finances (saisie)'!$D$44+1),'Calculs intermédiaires'!$L$2)),0)</f>
        <v>#NUM!</v>
      </c>
      <c r="N16" s="94" t="e">
        <f>IF('Finances (saisie)'!$D$44&lt;'Calculs intermédiaires'!N$5,('Finances (saisie)'!$E51/4)*MIN(1,POWER((N$5-'Finances (saisie)'!$D$44)/('Finances (saisie)'!$E$44-'Finances (saisie)'!$D$44+1),'Calculs intermédiaires'!$L$2)),0)</f>
        <v>#NUM!</v>
      </c>
      <c r="O16" s="94" t="e">
        <f>IF('Finances (saisie)'!$D$44&lt;'Calculs intermédiaires'!O$5,('Finances (saisie)'!$E51/4)*MIN(1,POWER((O$5-'Finances (saisie)'!$D$44)/('Finances (saisie)'!$E$44-'Finances (saisie)'!$D$44+1),'Calculs intermédiaires'!$L$2)),0)</f>
        <v>#NUM!</v>
      </c>
      <c r="P16" s="94" t="e">
        <f>IF('Finances (saisie)'!$D$44&lt;'Calculs intermédiaires'!P$5,('Finances (saisie)'!$E51/4)*MIN(1,POWER((P$5-'Finances (saisie)'!$D$44)/('Finances (saisie)'!$E$44-'Finances (saisie)'!$D$44+1),'Calculs intermédiaires'!$L$2)),0)</f>
        <v>#NUM!</v>
      </c>
      <c r="Q16" s="94" t="e">
        <f>IF('Finances (saisie)'!$D$44&lt;'Calculs intermédiaires'!Q$5,('Finances (saisie)'!$E51/4)*MIN(1,POWER((Q$5-'Finances (saisie)'!$D$44)/('Finances (saisie)'!$E$44-'Finances (saisie)'!$D$44+1),'Calculs intermédiaires'!$L$2)),0)</f>
        <v>#NUM!</v>
      </c>
      <c r="R16" s="94" t="e">
        <f>IF('Finances (saisie)'!$D$44&lt;'Calculs intermédiaires'!R$5,('Finances (saisie)'!$E51/4)*MIN(1,POWER((R$5-'Finances (saisie)'!$D$44)/('Finances (saisie)'!$E$44-'Finances (saisie)'!$D$44+1),'Calculs intermédiaires'!$L$2)),0)</f>
        <v>#NUM!</v>
      </c>
      <c r="S16" s="94" t="e">
        <f>IF('Finances (saisie)'!$D$44&lt;'Calculs intermédiaires'!S$5,('Finances (saisie)'!$E51/4)*MIN(1,POWER((S$5-'Finances (saisie)'!$D$44)/('Finances (saisie)'!$E$44-'Finances (saisie)'!$D$44+1),'Calculs intermédiaires'!$L$2)),0)</f>
        <v>#NUM!</v>
      </c>
      <c r="T16" s="94" t="e">
        <f>IF('Finances (saisie)'!$D$44&lt;'Calculs intermédiaires'!T$5,('Finances (saisie)'!$E51/4)*MIN(1,POWER((T$5-'Finances (saisie)'!$D$44)/('Finances (saisie)'!$E$44-'Finances (saisie)'!$D$44+1),'Calculs intermédiaires'!$L$2)),0)</f>
        <v>#NUM!</v>
      </c>
      <c r="U16" s="94" t="e">
        <f>IF('Finances (saisie)'!$D$44&lt;'Calculs intermédiaires'!U$5,('Finances (saisie)'!$E51/4)*MIN(1,POWER((U$5-'Finances (saisie)'!$D$44)/('Finances (saisie)'!$E$44-'Finances (saisie)'!$D$44+1),'Calculs intermédiaires'!$L$2)),0)</f>
        <v>#NUM!</v>
      </c>
      <c r="V16" s="94" t="e">
        <f>IF('Finances (saisie)'!$D$44&lt;'Calculs intermédiaires'!V$5,('Finances (saisie)'!$E51/4)*MIN(1,POWER((V$5-'Finances (saisie)'!$D$44)/('Finances (saisie)'!$E$44-'Finances (saisie)'!$D$44+1),'Calculs intermédiaires'!$L$2)),0)</f>
        <v>#NUM!</v>
      </c>
      <c r="W16" s="94" t="e">
        <f>IF('Finances (saisie)'!$D$44&lt;'Calculs intermédiaires'!W$5,('Finances (saisie)'!$E51/4)*MIN(1,POWER((W$5-'Finances (saisie)'!$D$44)/('Finances (saisie)'!$E$44-'Finances (saisie)'!$D$44+1),'Calculs intermédiaires'!$L$2)),0)</f>
        <v>#NUM!</v>
      </c>
      <c r="X16" s="94" t="e">
        <f>IF('Finances (saisie)'!$D$44&lt;'Calculs intermédiaires'!X$5,('Finances (saisie)'!$E51/4)*MIN(1,POWER((X$5-'Finances (saisie)'!$D$44)/('Finances (saisie)'!$E$44-'Finances (saisie)'!$D$44+1),'Calculs intermédiaires'!$L$2)),0)</f>
        <v>#NUM!</v>
      </c>
      <c r="Y16" s="94" t="e">
        <f>IF('Finances (saisie)'!$D$44&lt;'Calculs intermédiaires'!Y$5,('Finances (saisie)'!$E51/4)*MIN(1,POWER((Y$5-'Finances (saisie)'!$D$44)/('Finances (saisie)'!$E$44-'Finances (saisie)'!$D$44+1),'Calculs intermédiaires'!$L$2)),0)</f>
        <v>#NUM!</v>
      </c>
      <c r="Z16" s="94" t="e">
        <f>IF('Finances (saisie)'!$D$44&lt;'Calculs intermédiaires'!Z$5,('Finances (saisie)'!$E51/4)*MIN(1,POWER((Z$5-'Finances (saisie)'!$D$44)/('Finances (saisie)'!$E$44-'Finances (saisie)'!$D$44+1),'Calculs intermédiaires'!$L$2)),0)</f>
        <v>#NUM!</v>
      </c>
      <c r="AA16" s="233"/>
      <c r="AB16" s="183"/>
      <c r="AC16" s="183"/>
      <c r="AD16" s="183"/>
      <c r="AE16" s="183"/>
      <c r="AF16" s="183"/>
      <c r="AG16" s="183"/>
      <c r="AH16" s="183"/>
      <c r="AI16" s="183"/>
      <c r="AJ16" s="183"/>
      <c r="AK16" s="183"/>
      <c r="AL16" s="183"/>
      <c r="AM16" s="183"/>
      <c r="AN16" s="183"/>
      <c r="AO16" s="183"/>
      <c r="AP16" s="183"/>
      <c r="AQ16" s="183"/>
      <c r="AR16" s="183"/>
      <c r="AS16" s="183"/>
      <c r="AT16" s="183"/>
      <c r="AU16" s="183"/>
      <c r="AV16" s="183"/>
      <c r="AW16" s="183"/>
      <c r="AX16" s="183"/>
      <c r="AY16" s="183"/>
      <c r="AZ16" s="183"/>
      <c r="BA16" s="183"/>
      <c r="BB16" s="183"/>
      <c r="BC16" s="183"/>
      <c r="BD16" s="183"/>
      <c r="BE16" s="183"/>
      <c r="BF16" s="183"/>
      <c r="BG16" s="183"/>
      <c r="BH16" s="183"/>
      <c r="BI16" s="183"/>
      <c r="BJ16" s="183"/>
      <c r="BK16" s="183"/>
      <c r="BL16" s="183"/>
      <c r="BM16" s="183"/>
    </row>
    <row r="17" spans="1:65" s="184" customFormat="1" x14ac:dyDescent="0.25">
      <c r="A17" s="183"/>
      <c r="B17" s="93" t="s">
        <v>26</v>
      </c>
      <c r="C17" s="94" t="e">
        <f>IF('Finances (saisie)'!$D$44&lt;'Calculs intermédiaires'!C$5,('Finances (saisie)'!$E52/4)*MIN(1,POWER((C$5-'Finances (saisie)'!$D$44)/('Finances (saisie)'!$E$44-'Finances (saisie)'!$D$44+1),'Calculs intermédiaires'!$L$2)),0)</f>
        <v>#NUM!</v>
      </c>
      <c r="D17" s="94" t="e">
        <f>IF('Finances (saisie)'!$D$44&lt;'Calculs intermédiaires'!D$5,('Finances (saisie)'!$E52/4)*MIN(1,POWER((D$5-'Finances (saisie)'!$D$44)/('Finances (saisie)'!$E$44-'Finances (saisie)'!$D$44+1),'Calculs intermédiaires'!$L$2)),0)</f>
        <v>#NUM!</v>
      </c>
      <c r="E17" s="94" t="e">
        <f>IF('Finances (saisie)'!$D$44&lt;'Calculs intermédiaires'!E$5,('Finances (saisie)'!$E52/4)*MIN(1,POWER((E$5-'Finances (saisie)'!$D$44)/('Finances (saisie)'!$E$44-'Finances (saisie)'!$D$44+1),'Calculs intermédiaires'!$L$2)),0)</f>
        <v>#NUM!</v>
      </c>
      <c r="F17" s="94" t="e">
        <f>IF('Finances (saisie)'!$D$44&lt;'Calculs intermédiaires'!F$5,('Finances (saisie)'!$E52/4)*MIN(1,POWER((F$5-'Finances (saisie)'!$D$44)/('Finances (saisie)'!$E$44-'Finances (saisie)'!$D$44+1),'Calculs intermédiaires'!$L$2)),0)</f>
        <v>#NUM!</v>
      </c>
      <c r="G17" s="94" t="e">
        <f>IF('Finances (saisie)'!$D$44&lt;'Calculs intermédiaires'!G$5,('Finances (saisie)'!$E52/4)*MIN(1,POWER((G$5-'Finances (saisie)'!$D$44)/('Finances (saisie)'!$E$44-'Finances (saisie)'!$D$44+1),'Calculs intermédiaires'!$L$2)),0)</f>
        <v>#NUM!</v>
      </c>
      <c r="H17" s="94" t="e">
        <f>IF('Finances (saisie)'!$D$44&lt;'Calculs intermédiaires'!H$5,('Finances (saisie)'!$E52/4)*MIN(1,POWER((H$5-'Finances (saisie)'!$D$44)/('Finances (saisie)'!$E$44-'Finances (saisie)'!$D$44+1),'Calculs intermédiaires'!$L$2)),0)</f>
        <v>#NUM!</v>
      </c>
      <c r="I17" s="94" t="e">
        <f>IF('Finances (saisie)'!$D$44&lt;'Calculs intermédiaires'!I$5,('Finances (saisie)'!$E52/4)*MIN(1,POWER((I$5-'Finances (saisie)'!$D$44)/('Finances (saisie)'!$E$44-'Finances (saisie)'!$D$44+1),'Calculs intermédiaires'!$L$2)),0)</f>
        <v>#NUM!</v>
      </c>
      <c r="J17" s="94" t="e">
        <f>IF('Finances (saisie)'!$D$44&lt;'Calculs intermédiaires'!J$5,('Finances (saisie)'!$E52/4)*MIN(1,POWER((J$5-'Finances (saisie)'!$D$44)/('Finances (saisie)'!$E$44-'Finances (saisie)'!$D$44+1),'Calculs intermédiaires'!$L$2)),0)</f>
        <v>#NUM!</v>
      </c>
      <c r="K17" s="94" t="e">
        <f>IF('Finances (saisie)'!$D$44&lt;'Calculs intermédiaires'!K$5,('Finances (saisie)'!$E52/4)*MIN(1,POWER((K$5-'Finances (saisie)'!$D$44)/('Finances (saisie)'!$E$44-'Finances (saisie)'!$D$44+1),'Calculs intermédiaires'!$L$2)),0)</f>
        <v>#NUM!</v>
      </c>
      <c r="L17" s="94" t="e">
        <f>IF('Finances (saisie)'!$D$44&lt;'Calculs intermédiaires'!L$5,('Finances (saisie)'!$E52/4)*MIN(1,POWER((L$5-'Finances (saisie)'!$D$44)/('Finances (saisie)'!$E$44-'Finances (saisie)'!$D$44+1),'Calculs intermédiaires'!$L$2)),0)</f>
        <v>#NUM!</v>
      </c>
      <c r="M17" s="94" t="e">
        <f>IF('Finances (saisie)'!$D$44&lt;'Calculs intermédiaires'!M$5,('Finances (saisie)'!$E52/4)*MIN(1,POWER((M$5-'Finances (saisie)'!$D$44)/('Finances (saisie)'!$E$44-'Finances (saisie)'!$D$44+1),'Calculs intermédiaires'!$L$2)),0)</f>
        <v>#NUM!</v>
      </c>
      <c r="N17" s="94" t="e">
        <f>IF('Finances (saisie)'!$D$44&lt;'Calculs intermédiaires'!N$5,('Finances (saisie)'!$E52/4)*MIN(1,POWER((N$5-'Finances (saisie)'!$D$44)/('Finances (saisie)'!$E$44-'Finances (saisie)'!$D$44+1),'Calculs intermédiaires'!$L$2)),0)</f>
        <v>#NUM!</v>
      </c>
      <c r="O17" s="94" t="e">
        <f>IF('Finances (saisie)'!$D$44&lt;'Calculs intermédiaires'!O$5,('Finances (saisie)'!$E52/4)*MIN(1,POWER((O$5-'Finances (saisie)'!$D$44)/('Finances (saisie)'!$E$44-'Finances (saisie)'!$D$44+1),'Calculs intermédiaires'!$L$2)),0)</f>
        <v>#NUM!</v>
      </c>
      <c r="P17" s="94" t="e">
        <f>IF('Finances (saisie)'!$D$44&lt;'Calculs intermédiaires'!P$5,('Finances (saisie)'!$E52/4)*MIN(1,POWER((P$5-'Finances (saisie)'!$D$44)/('Finances (saisie)'!$E$44-'Finances (saisie)'!$D$44+1),'Calculs intermédiaires'!$L$2)),0)</f>
        <v>#NUM!</v>
      </c>
      <c r="Q17" s="94" t="e">
        <f>IF('Finances (saisie)'!$D$44&lt;'Calculs intermédiaires'!Q$5,('Finances (saisie)'!$E52/4)*MIN(1,POWER((Q$5-'Finances (saisie)'!$D$44)/('Finances (saisie)'!$E$44-'Finances (saisie)'!$D$44+1),'Calculs intermédiaires'!$L$2)),0)</f>
        <v>#NUM!</v>
      </c>
      <c r="R17" s="94" t="e">
        <f>IF('Finances (saisie)'!$D$44&lt;'Calculs intermédiaires'!R$5,('Finances (saisie)'!$E52/4)*MIN(1,POWER((R$5-'Finances (saisie)'!$D$44)/('Finances (saisie)'!$E$44-'Finances (saisie)'!$D$44+1),'Calculs intermédiaires'!$L$2)),0)</f>
        <v>#NUM!</v>
      </c>
      <c r="S17" s="94" t="e">
        <f>IF('Finances (saisie)'!$D$44&lt;'Calculs intermédiaires'!S$5,('Finances (saisie)'!$E52/4)*MIN(1,POWER((S$5-'Finances (saisie)'!$D$44)/('Finances (saisie)'!$E$44-'Finances (saisie)'!$D$44+1),'Calculs intermédiaires'!$L$2)),0)</f>
        <v>#NUM!</v>
      </c>
      <c r="T17" s="94" t="e">
        <f>IF('Finances (saisie)'!$D$44&lt;'Calculs intermédiaires'!T$5,('Finances (saisie)'!$E52/4)*MIN(1,POWER((T$5-'Finances (saisie)'!$D$44)/('Finances (saisie)'!$E$44-'Finances (saisie)'!$D$44+1),'Calculs intermédiaires'!$L$2)),0)</f>
        <v>#NUM!</v>
      </c>
      <c r="U17" s="94" t="e">
        <f>IF('Finances (saisie)'!$D$44&lt;'Calculs intermédiaires'!U$5,('Finances (saisie)'!$E52/4)*MIN(1,POWER((U$5-'Finances (saisie)'!$D$44)/('Finances (saisie)'!$E$44-'Finances (saisie)'!$D$44+1),'Calculs intermédiaires'!$L$2)),0)</f>
        <v>#NUM!</v>
      </c>
      <c r="V17" s="94" t="e">
        <f>IF('Finances (saisie)'!$D$44&lt;'Calculs intermédiaires'!V$5,('Finances (saisie)'!$E52/4)*MIN(1,POWER((V$5-'Finances (saisie)'!$D$44)/('Finances (saisie)'!$E$44-'Finances (saisie)'!$D$44+1),'Calculs intermédiaires'!$L$2)),0)</f>
        <v>#NUM!</v>
      </c>
      <c r="W17" s="94" t="e">
        <f>IF('Finances (saisie)'!$D$44&lt;'Calculs intermédiaires'!W$5,('Finances (saisie)'!$E52/4)*MIN(1,POWER((W$5-'Finances (saisie)'!$D$44)/('Finances (saisie)'!$E$44-'Finances (saisie)'!$D$44+1),'Calculs intermédiaires'!$L$2)),0)</f>
        <v>#NUM!</v>
      </c>
      <c r="X17" s="94" t="e">
        <f>IF('Finances (saisie)'!$D$44&lt;'Calculs intermédiaires'!X$5,('Finances (saisie)'!$E52/4)*MIN(1,POWER((X$5-'Finances (saisie)'!$D$44)/('Finances (saisie)'!$E$44-'Finances (saisie)'!$D$44+1),'Calculs intermédiaires'!$L$2)),0)</f>
        <v>#NUM!</v>
      </c>
      <c r="Y17" s="94" t="e">
        <f>IF('Finances (saisie)'!$D$44&lt;'Calculs intermédiaires'!Y$5,('Finances (saisie)'!$E52/4)*MIN(1,POWER((Y$5-'Finances (saisie)'!$D$44)/('Finances (saisie)'!$E$44-'Finances (saisie)'!$D$44+1),'Calculs intermédiaires'!$L$2)),0)</f>
        <v>#NUM!</v>
      </c>
      <c r="Z17" s="94" t="e">
        <f>IF('Finances (saisie)'!$D$44&lt;'Calculs intermédiaires'!Z$5,('Finances (saisie)'!$E52/4)*MIN(1,POWER((Z$5-'Finances (saisie)'!$D$44)/('Finances (saisie)'!$E$44-'Finances (saisie)'!$D$44+1),'Calculs intermédiaires'!$L$2)),0)</f>
        <v>#NUM!</v>
      </c>
      <c r="AA17" s="233"/>
      <c r="AB17" s="183"/>
      <c r="AC17" s="183"/>
      <c r="AD17" s="183"/>
      <c r="AE17" s="183"/>
      <c r="AF17" s="183"/>
      <c r="AG17" s="183"/>
      <c r="AH17" s="183"/>
      <c r="AI17" s="183"/>
      <c r="AJ17" s="183"/>
      <c r="AK17" s="183"/>
      <c r="AL17" s="183"/>
      <c r="AM17" s="183"/>
      <c r="AN17" s="183"/>
      <c r="AO17" s="183"/>
      <c r="AP17" s="183"/>
      <c r="AQ17" s="183"/>
      <c r="AR17" s="183"/>
      <c r="AS17" s="183"/>
      <c r="AT17" s="183"/>
      <c r="AU17" s="183"/>
      <c r="AV17" s="183"/>
      <c r="AW17" s="183"/>
      <c r="AX17" s="183"/>
      <c r="AY17" s="183"/>
      <c r="AZ17" s="183"/>
      <c r="BA17" s="183"/>
      <c r="BB17" s="183"/>
      <c r="BC17" s="183"/>
      <c r="BD17" s="183"/>
      <c r="BE17" s="183"/>
      <c r="BF17" s="183"/>
      <c r="BG17" s="183"/>
      <c r="BH17" s="183"/>
      <c r="BI17" s="183"/>
      <c r="BJ17" s="183"/>
      <c r="BK17" s="183"/>
      <c r="BL17" s="183"/>
      <c r="BM17" s="183"/>
    </row>
    <row r="18" spans="1:65" s="184" customFormat="1" x14ac:dyDescent="0.25">
      <c r="A18" s="183"/>
      <c r="B18" s="93" t="s">
        <v>27</v>
      </c>
      <c r="C18" s="94" t="e">
        <f>IF('Finances (saisie)'!$D$44&lt;'Calculs intermédiaires'!C$5,('Finances (saisie)'!$E53/4)*MIN(1,POWER((C$5-'Finances (saisie)'!$D$44)/('Finances (saisie)'!$E$44-'Finances (saisie)'!$D$44+1),'Calculs intermédiaires'!$L$2)),0)</f>
        <v>#NUM!</v>
      </c>
      <c r="D18" s="94" t="e">
        <f>IF('Finances (saisie)'!$D$44&lt;'Calculs intermédiaires'!D$5,('Finances (saisie)'!$E53/4)*MIN(1,POWER((D$5-'Finances (saisie)'!$D$44)/('Finances (saisie)'!$E$44-'Finances (saisie)'!$D$44+1),'Calculs intermédiaires'!$L$2)),0)</f>
        <v>#NUM!</v>
      </c>
      <c r="E18" s="94" t="e">
        <f>IF('Finances (saisie)'!$D$44&lt;'Calculs intermédiaires'!E$5,('Finances (saisie)'!$E53/4)*MIN(1,POWER((E$5-'Finances (saisie)'!$D$44)/('Finances (saisie)'!$E$44-'Finances (saisie)'!$D$44+1),'Calculs intermédiaires'!$L$2)),0)</f>
        <v>#NUM!</v>
      </c>
      <c r="F18" s="94" t="e">
        <f>IF('Finances (saisie)'!$D$44&lt;'Calculs intermédiaires'!F$5,('Finances (saisie)'!$E53/4)*MIN(1,POWER((F$5-'Finances (saisie)'!$D$44)/('Finances (saisie)'!$E$44-'Finances (saisie)'!$D$44+1),'Calculs intermédiaires'!$L$2)),0)</f>
        <v>#NUM!</v>
      </c>
      <c r="G18" s="94" t="e">
        <f>IF('Finances (saisie)'!$D$44&lt;'Calculs intermédiaires'!G$5,('Finances (saisie)'!$E53/4)*MIN(1,POWER((G$5-'Finances (saisie)'!$D$44)/('Finances (saisie)'!$E$44-'Finances (saisie)'!$D$44+1),'Calculs intermédiaires'!$L$2)),0)</f>
        <v>#NUM!</v>
      </c>
      <c r="H18" s="94" t="e">
        <f>IF('Finances (saisie)'!$D$44&lt;'Calculs intermédiaires'!H$5,('Finances (saisie)'!$E53/4)*MIN(1,POWER((H$5-'Finances (saisie)'!$D$44)/('Finances (saisie)'!$E$44-'Finances (saisie)'!$D$44+1),'Calculs intermédiaires'!$L$2)),0)</f>
        <v>#NUM!</v>
      </c>
      <c r="I18" s="94" t="e">
        <f>IF('Finances (saisie)'!$D$44&lt;'Calculs intermédiaires'!I$5,('Finances (saisie)'!$E53/4)*MIN(1,POWER((I$5-'Finances (saisie)'!$D$44)/('Finances (saisie)'!$E$44-'Finances (saisie)'!$D$44+1),'Calculs intermédiaires'!$L$2)),0)</f>
        <v>#NUM!</v>
      </c>
      <c r="J18" s="94" t="e">
        <f>IF('Finances (saisie)'!$D$44&lt;'Calculs intermédiaires'!J$5,('Finances (saisie)'!$E53/4)*MIN(1,POWER((J$5-'Finances (saisie)'!$D$44)/('Finances (saisie)'!$E$44-'Finances (saisie)'!$D$44+1),'Calculs intermédiaires'!$L$2)),0)</f>
        <v>#NUM!</v>
      </c>
      <c r="K18" s="94" t="e">
        <f>IF('Finances (saisie)'!$D$44&lt;'Calculs intermédiaires'!K$5,('Finances (saisie)'!$E53/4)*MIN(1,POWER((K$5-'Finances (saisie)'!$D$44)/('Finances (saisie)'!$E$44-'Finances (saisie)'!$D$44+1),'Calculs intermédiaires'!$L$2)),0)</f>
        <v>#NUM!</v>
      </c>
      <c r="L18" s="94" t="e">
        <f>IF('Finances (saisie)'!$D$44&lt;'Calculs intermédiaires'!L$5,('Finances (saisie)'!$E53/4)*MIN(1,POWER((L$5-'Finances (saisie)'!$D$44)/('Finances (saisie)'!$E$44-'Finances (saisie)'!$D$44+1),'Calculs intermédiaires'!$L$2)),0)</f>
        <v>#NUM!</v>
      </c>
      <c r="M18" s="94" t="e">
        <f>IF('Finances (saisie)'!$D$44&lt;'Calculs intermédiaires'!M$5,('Finances (saisie)'!$E53/4)*MIN(1,POWER((M$5-'Finances (saisie)'!$D$44)/('Finances (saisie)'!$E$44-'Finances (saisie)'!$D$44+1),'Calculs intermédiaires'!$L$2)),0)</f>
        <v>#NUM!</v>
      </c>
      <c r="N18" s="94" t="e">
        <f>IF('Finances (saisie)'!$D$44&lt;'Calculs intermédiaires'!N$5,('Finances (saisie)'!$E53/4)*MIN(1,POWER((N$5-'Finances (saisie)'!$D$44)/('Finances (saisie)'!$E$44-'Finances (saisie)'!$D$44+1),'Calculs intermédiaires'!$L$2)),0)</f>
        <v>#NUM!</v>
      </c>
      <c r="O18" s="94" t="e">
        <f>IF('Finances (saisie)'!$D$44&lt;'Calculs intermédiaires'!O$5,('Finances (saisie)'!$E53/4)*MIN(1,POWER((O$5-'Finances (saisie)'!$D$44)/('Finances (saisie)'!$E$44-'Finances (saisie)'!$D$44+1),'Calculs intermédiaires'!$L$2)),0)</f>
        <v>#NUM!</v>
      </c>
      <c r="P18" s="94" t="e">
        <f>IF('Finances (saisie)'!$D$44&lt;'Calculs intermédiaires'!P$5,('Finances (saisie)'!$E53/4)*MIN(1,POWER((P$5-'Finances (saisie)'!$D$44)/('Finances (saisie)'!$E$44-'Finances (saisie)'!$D$44+1),'Calculs intermédiaires'!$L$2)),0)</f>
        <v>#NUM!</v>
      </c>
      <c r="Q18" s="94" t="e">
        <f>IF('Finances (saisie)'!$D$44&lt;'Calculs intermédiaires'!Q$5,('Finances (saisie)'!$E53/4)*MIN(1,POWER((Q$5-'Finances (saisie)'!$D$44)/('Finances (saisie)'!$E$44-'Finances (saisie)'!$D$44+1),'Calculs intermédiaires'!$L$2)),0)</f>
        <v>#NUM!</v>
      </c>
      <c r="R18" s="94" t="e">
        <f>IF('Finances (saisie)'!$D$44&lt;'Calculs intermédiaires'!R$5,('Finances (saisie)'!$E53/4)*MIN(1,POWER((R$5-'Finances (saisie)'!$D$44)/('Finances (saisie)'!$E$44-'Finances (saisie)'!$D$44+1),'Calculs intermédiaires'!$L$2)),0)</f>
        <v>#NUM!</v>
      </c>
      <c r="S18" s="94" t="e">
        <f>IF('Finances (saisie)'!$D$44&lt;'Calculs intermédiaires'!S$5,('Finances (saisie)'!$E53/4)*MIN(1,POWER((S$5-'Finances (saisie)'!$D$44)/('Finances (saisie)'!$E$44-'Finances (saisie)'!$D$44+1),'Calculs intermédiaires'!$L$2)),0)</f>
        <v>#NUM!</v>
      </c>
      <c r="T18" s="94" t="e">
        <f>IF('Finances (saisie)'!$D$44&lt;'Calculs intermédiaires'!T$5,('Finances (saisie)'!$E53/4)*MIN(1,POWER((T$5-'Finances (saisie)'!$D$44)/('Finances (saisie)'!$E$44-'Finances (saisie)'!$D$44+1),'Calculs intermédiaires'!$L$2)),0)</f>
        <v>#NUM!</v>
      </c>
      <c r="U18" s="94" t="e">
        <f>IF('Finances (saisie)'!$D$44&lt;'Calculs intermédiaires'!U$5,('Finances (saisie)'!$E53/4)*MIN(1,POWER((U$5-'Finances (saisie)'!$D$44)/('Finances (saisie)'!$E$44-'Finances (saisie)'!$D$44+1),'Calculs intermédiaires'!$L$2)),0)</f>
        <v>#NUM!</v>
      </c>
      <c r="V18" s="94" t="e">
        <f>IF('Finances (saisie)'!$D$44&lt;'Calculs intermédiaires'!V$5,('Finances (saisie)'!$E53/4)*MIN(1,POWER((V$5-'Finances (saisie)'!$D$44)/('Finances (saisie)'!$E$44-'Finances (saisie)'!$D$44+1),'Calculs intermédiaires'!$L$2)),0)</f>
        <v>#NUM!</v>
      </c>
      <c r="W18" s="94" t="e">
        <f>IF('Finances (saisie)'!$D$44&lt;'Calculs intermédiaires'!W$5,('Finances (saisie)'!$E53/4)*MIN(1,POWER((W$5-'Finances (saisie)'!$D$44)/('Finances (saisie)'!$E$44-'Finances (saisie)'!$D$44+1),'Calculs intermédiaires'!$L$2)),0)</f>
        <v>#NUM!</v>
      </c>
      <c r="X18" s="94" t="e">
        <f>IF('Finances (saisie)'!$D$44&lt;'Calculs intermédiaires'!X$5,('Finances (saisie)'!$E53/4)*MIN(1,POWER((X$5-'Finances (saisie)'!$D$44)/('Finances (saisie)'!$E$44-'Finances (saisie)'!$D$44+1),'Calculs intermédiaires'!$L$2)),0)</f>
        <v>#NUM!</v>
      </c>
      <c r="Y18" s="94" t="e">
        <f>IF('Finances (saisie)'!$D$44&lt;'Calculs intermédiaires'!Y$5,('Finances (saisie)'!$E53/4)*MIN(1,POWER((Y$5-'Finances (saisie)'!$D$44)/('Finances (saisie)'!$E$44-'Finances (saisie)'!$D$44+1),'Calculs intermédiaires'!$L$2)),0)</f>
        <v>#NUM!</v>
      </c>
      <c r="Z18" s="94" t="e">
        <f>IF('Finances (saisie)'!$D$44&lt;'Calculs intermédiaires'!Z$5,('Finances (saisie)'!$E53/4)*MIN(1,POWER((Z$5-'Finances (saisie)'!$D$44)/('Finances (saisie)'!$E$44-'Finances (saisie)'!$D$44+1),'Calculs intermédiaires'!$L$2)),0)</f>
        <v>#NUM!</v>
      </c>
      <c r="AA18" s="233"/>
      <c r="AB18" s="183"/>
      <c r="AC18" s="183"/>
      <c r="AD18" s="183"/>
      <c r="AE18" s="183"/>
      <c r="AF18" s="183"/>
      <c r="AG18" s="183"/>
      <c r="AH18" s="183"/>
      <c r="AI18" s="183"/>
      <c r="AJ18" s="183"/>
      <c r="AK18" s="183"/>
      <c r="AL18" s="183"/>
      <c r="AM18" s="183"/>
      <c r="AN18" s="183"/>
      <c r="AO18" s="183"/>
      <c r="AP18" s="183"/>
      <c r="AQ18" s="183"/>
      <c r="AR18" s="183"/>
      <c r="AS18" s="183"/>
      <c r="AT18" s="183"/>
      <c r="AU18" s="183"/>
      <c r="AV18" s="183"/>
      <c r="AW18" s="183"/>
      <c r="AX18" s="183"/>
      <c r="AY18" s="183"/>
      <c r="AZ18" s="183"/>
      <c r="BA18" s="183"/>
      <c r="BB18" s="183"/>
      <c r="BC18" s="183"/>
      <c r="BD18" s="183"/>
      <c r="BE18" s="183"/>
      <c r="BF18" s="183"/>
      <c r="BG18" s="183"/>
      <c r="BH18" s="183"/>
      <c r="BI18" s="183"/>
      <c r="BJ18" s="183"/>
      <c r="BK18" s="183"/>
      <c r="BL18" s="183"/>
      <c r="BM18" s="183"/>
    </row>
    <row r="19" spans="1:65" s="184" customFormat="1" x14ac:dyDescent="0.25">
      <c r="A19" s="183"/>
      <c r="B19" s="95" t="s">
        <v>175</v>
      </c>
      <c r="C19" s="96" t="e">
        <f>SUMPRODUCT(C14:C18,'Finances (saisie)'!$E$11:$E$15)</f>
        <v>#NUM!</v>
      </c>
      <c r="D19" s="96" t="e">
        <f>SUMPRODUCT(D14:D18,'Finances (saisie)'!$E$11:$E$15)</f>
        <v>#NUM!</v>
      </c>
      <c r="E19" s="96" t="e">
        <f>SUMPRODUCT(E14:E18,'Finances (saisie)'!$E$11:$E$15)</f>
        <v>#NUM!</v>
      </c>
      <c r="F19" s="96" t="e">
        <f>SUMPRODUCT(F14:F18,'Finances (saisie)'!$E$11:$E$15)</f>
        <v>#NUM!</v>
      </c>
      <c r="G19" s="96" t="e">
        <f>SUMPRODUCT(G14:G18,'Finances (saisie)'!$E$11:$E$15)</f>
        <v>#NUM!</v>
      </c>
      <c r="H19" s="96" t="e">
        <f>SUMPRODUCT(H14:H18,'Finances (saisie)'!$E$11:$E$15)</f>
        <v>#NUM!</v>
      </c>
      <c r="I19" s="96" t="e">
        <f>SUMPRODUCT(I14:I18,'Finances (saisie)'!$E$11:$E$15)</f>
        <v>#NUM!</v>
      </c>
      <c r="J19" s="96" t="e">
        <f>SUMPRODUCT(J14:J18,'Finances (saisie)'!$E$11:$E$15)</f>
        <v>#NUM!</v>
      </c>
      <c r="K19" s="96" t="e">
        <f>SUMPRODUCT(K14:K18,'Finances (saisie)'!$E$11:$E$15)</f>
        <v>#NUM!</v>
      </c>
      <c r="L19" s="96" t="e">
        <f>SUMPRODUCT(L14:L18,'Finances (saisie)'!$E$11:$E$15)</f>
        <v>#NUM!</v>
      </c>
      <c r="M19" s="96" t="e">
        <f>SUMPRODUCT(M14:M18,'Finances (saisie)'!$E$11:$E$15)</f>
        <v>#NUM!</v>
      </c>
      <c r="N19" s="96" t="e">
        <f>SUMPRODUCT(N14:N18,'Finances (saisie)'!$E$11:$E$15)</f>
        <v>#NUM!</v>
      </c>
      <c r="O19" s="96" t="e">
        <f>SUMPRODUCT(O14:O18,'Finances (saisie)'!$E$11:$E$15)</f>
        <v>#NUM!</v>
      </c>
      <c r="P19" s="96" t="e">
        <f>SUMPRODUCT(P14:P18,'Finances (saisie)'!$E$11:$E$15)</f>
        <v>#NUM!</v>
      </c>
      <c r="Q19" s="96" t="e">
        <f>SUMPRODUCT(Q14:Q18,'Finances (saisie)'!$E$11:$E$15)</f>
        <v>#NUM!</v>
      </c>
      <c r="R19" s="96" t="e">
        <f>SUMPRODUCT(R14:R18,'Finances (saisie)'!$E$11:$E$15)</f>
        <v>#NUM!</v>
      </c>
      <c r="S19" s="96" t="e">
        <f>SUMPRODUCT(S14:S18,'Finances (saisie)'!$E$11:$E$15)</f>
        <v>#NUM!</v>
      </c>
      <c r="T19" s="96" t="e">
        <f>SUMPRODUCT(T14:T18,'Finances (saisie)'!$E$11:$E$15)</f>
        <v>#NUM!</v>
      </c>
      <c r="U19" s="96" t="e">
        <f>SUMPRODUCT(U14:U18,'Finances (saisie)'!$E$11:$E$15)</f>
        <v>#NUM!</v>
      </c>
      <c r="V19" s="96" t="e">
        <f>SUMPRODUCT(V14:V18,'Finances (saisie)'!$E$11:$E$15)</f>
        <v>#NUM!</v>
      </c>
      <c r="W19" s="96" t="e">
        <f>SUMPRODUCT(W14:W18,'Finances (saisie)'!$E$11:$E$15)</f>
        <v>#NUM!</v>
      </c>
      <c r="X19" s="96" t="e">
        <f>SUMPRODUCT(X14:X18,'Finances (saisie)'!$E$11:$E$15)</f>
        <v>#NUM!</v>
      </c>
      <c r="Y19" s="96" t="e">
        <f>SUMPRODUCT(Y14:Y18,'Finances (saisie)'!$E$11:$E$15)</f>
        <v>#NUM!</v>
      </c>
      <c r="Z19" s="96" t="e">
        <f>SUMPRODUCT(Z14:Z18,'Finances (saisie)'!$E$11:$E$15)</f>
        <v>#NUM!</v>
      </c>
      <c r="AA19" s="96"/>
      <c r="AB19" s="183"/>
      <c r="AC19" s="183"/>
      <c r="AD19" s="183"/>
      <c r="AE19" s="183"/>
      <c r="AF19" s="183"/>
      <c r="AG19" s="183"/>
      <c r="AH19" s="183"/>
      <c r="AI19" s="183"/>
      <c r="AJ19" s="183"/>
      <c r="AK19" s="183"/>
      <c r="AL19" s="183"/>
      <c r="AM19" s="183"/>
      <c r="AN19" s="183"/>
      <c r="AO19" s="183"/>
      <c r="AP19" s="183"/>
      <c r="AQ19" s="183"/>
      <c r="AR19" s="183"/>
      <c r="AS19" s="183"/>
      <c r="AT19" s="183"/>
      <c r="AU19" s="183"/>
      <c r="AV19" s="183"/>
      <c r="AW19" s="183"/>
      <c r="AX19" s="183"/>
      <c r="AY19" s="183"/>
      <c r="AZ19" s="183"/>
      <c r="BA19" s="183"/>
      <c r="BB19" s="183"/>
      <c r="BC19" s="183"/>
      <c r="BD19" s="183"/>
      <c r="BE19" s="183"/>
      <c r="BF19" s="183"/>
      <c r="BG19" s="183"/>
      <c r="BH19" s="183"/>
      <c r="BI19" s="183"/>
      <c r="BJ19" s="183"/>
      <c r="BK19" s="183"/>
      <c r="BL19" s="183"/>
      <c r="BM19" s="183"/>
    </row>
    <row r="20" spans="1:65" s="187" customFormat="1" x14ac:dyDescent="0.25">
      <c r="B20" s="91"/>
      <c r="C20" s="92"/>
      <c r="D20" s="92"/>
      <c r="E20" s="92"/>
      <c r="F20" s="92"/>
      <c r="G20" s="92"/>
      <c r="H20" s="92"/>
      <c r="I20" s="92"/>
      <c r="J20" s="92"/>
      <c r="K20" s="92"/>
      <c r="L20" s="92"/>
      <c r="M20" s="92"/>
      <c r="N20" s="92"/>
      <c r="O20" s="92"/>
      <c r="P20" s="92"/>
      <c r="Q20" s="92"/>
      <c r="R20" s="92"/>
      <c r="S20" s="92"/>
      <c r="T20" s="92"/>
      <c r="U20" s="92"/>
      <c r="V20" s="92"/>
      <c r="W20" s="92"/>
      <c r="X20" s="92"/>
      <c r="Y20" s="92"/>
      <c r="Z20" s="92"/>
      <c r="AA20" s="92"/>
      <c r="AB20" s="92"/>
      <c r="AC20" s="92"/>
      <c r="AD20" s="92"/>
      <c r="AE20" s="92"/>
      <c r="AF20" s="92"/>
      <c r="AG20" s="92"/>
      <c r="AH20" s="92"/>
      <c r="AI20" s="92"/>
      <c r="AJ20" s="92"/>
    </row>
    <row r="21" spans="1:65" s="187" customFormat="1" x14ac:dyDescent="0.25">
      <c r="B21" s="91"/>
      <c r="C21" s="92"/>
      <c r="D21" s="92"/>
      <c r="E21" s="92"/>
      <c r="F21" s="92"/>
      <c r="G21" s="92"/>
      <c r="H21" s="92"/>
      <c r="I21" s="92"/>
      <c r="J21" s="92"/>
      <c r="K21" s="92"/>
      <c r="L21" s="92"/>
      <c r="M21" s="92"/>
      <c r="N21" s="92"/>
      <c r="O21" s="92"/>
      <c r="P21" s="92"/>
      <c r="Q21" s="92"/>
      <c r="R21" s="92"/>
      <c r="S21" s="92"/>
      <c r="T21" s="92"/>
      <c r="U21" s="92"/>
      <c r="V21" s="92"/>
      <c r="W21" s="92"/>
      <c r="X21" s="92"/>
      <c r="Y21" s="92"/>
      <c r="Z21" s="92"/>
      <c r="AA21" s="92"/>
      <c r="AB21" s="92"/>
      <c r="AC21" s="92"/>
      <c r="AD21" s="92"/>
      <c r="AE21" s="92"/>
      <c r="AF21" s="92"/>
      <c r="AG21" s="92"/>
      <c r="AH21" s="92"/>
      <c r="AI21" s="92"/>
      <c r="AJ21" s="92"/>
    </row>
    <row r="22" spans="1:65" s="187" customFormat="1" x14ac:dyDescent="0.25">
      <c r="B22" s="91"/>
      <c r="C22" s="92"/>
      <c r="D22" s="92"/>
      <c r="E22" s="92"/>
      <c r="F22" s="92"/>
      <c r="G22" s="92"/>
      <c r="H22" s="92"/>
      <c r="I22" s="92"/>
      <c r="J22" s="92"/>
      <c r="K22" s="92"/>
      <c r="L22" s="92"/>
      <c r="M22" s="92"/>
      <c r="N22" s="92"/>
      <c r="O22" s="92"/>
      <c r="P22" s="92"/>
      <c r="Q22" s="92"/>
      <c r="R22" s="92"/>
      <c r="S22" s="92"/>
      <c r="T22" s="92"/>
      <c r="U22" s="92"/>
      <c r="V22" s="92"/>
      <c r="W22" s="92"/>
      <c r="X22" s="92"/>
      <c r="Y22" s="92"/>
      <c r="Z22" s="92"/>
      <c r="AA22" s="92"/>
      <c r="AB22" s="92"/>
      <c r="AC22" s="92"/>
      <c r="AD22" s="92"/>
      <c r="AE22" s="92"/>
      <c r="AF22" s="92"/>
      <c r="AG22" s="92"/>
      <c r="AH22" s="92"/>
      <c r="AI22" s="92"/>
      <c r="AJ22" s="92"/>
    </row>
    <row r="23" spans="1:65" s="187" customFormat="1" x14ac:dyDescent="0.25">
      <c r="B23" s="91" t="s">
        <v>76</v>
      </c>
      <c r="C23" s="92"/>
      <c r="D23" s="92"/>
      <c r="E23" s="92"/>
      <c r="F23" s="92"/>
      <c r="G23" s="92"/>
      <c r="H23" s="92"/>
      <c r="I23" s="92"/>
      <c r="J23" s="92"/>
      <c r="K23" s="92"/>
      <c r="L23" s="92"/>
      <c r="M23" s="92"/>
      <c r="N23" s="92"/>
      <c r="O23" s="92"/>
      <c r="P23" s="92"/>
      <c r="Q23" s="92"/>
      <c r="R23" s="92"/>
      <c r="S23" s="92"/>
      <c r="T23" s="92"/>
      <c r="U23" s="92"/>
      <c r="V23" s="92"/>
      <c r="W23" s="92"/>
      <c r="X23" s="92"/>
      <c r="Y23" s="92"/>
      <c r="Z23" s="92"/>
      <c r="AA23" s="92"/>
      <c r="AB23" s="92"/>
      <c r="AC23" s="92"/>
      <c r="AD23" s="92"/>
      <c r="AE23" s="92"/>
      <c r="AF23" s="92"/>
      <c r="AG23" s="92"/>
      <c r="AH23" s="92"/>
      <c r="AI23" s="92"/>
      <c r="AJ23" s="92"/>
    </row>
    <row r="24" spans="1:65" s="187" customFormat="1" x14ac:dyDescent="0.25">
      <c r="B24" s="93" t="s">
        <v>29</v>
      </c>
      <c r="C24" s="94" t="e">
        <f>IF('Finances (saisie)'!$D$44&lt;'Calculs intermédiaires'!C$5,('Finances (saisie)'!$E59/4)*MIN(1,POWER((C$5-'Finances (saisie)'!$D$44)/('Finances (saisie)'!$E$44-'Finances (saisie)'!$D$44+1),'Calculs intermédiaires'!$L$2)),0)</f>
        <v>#NUM!</v>
      </c>
      <c r="D24" s="94" t="e">
        <f>IF('Finances (saisie)'!$D$44&lt;'Calculs intermédiaires'!D$5,('Finances (saisie)'!$E59/4)*MIN(1,POWER((D$5-'Finances (saisie)'!$D$44)/('Finances (saisie)'!$E$44-'Finances (saisie)'!$D$44+1),'Calculs intermédiaires'!$L$2)),0)</f>
        <v>#NUM!</v>
      </c>
      <c r="E24" s="94" t="e">
        <f>IF('Finances (saisie)'!$D$44&lt;'Calculs intermédiaires'!E$5,('Finances (saisie)'!$E59/4)*MIN(1,POWER((E$5-'Finances (saisie)'!$D$44)/('Finances (saisie)'!$E$44-'Finances (saisie)'!$D$44+1),'Calculs intermédiaires'!$L$2)),0)</f>
        <v>#NUM!</v>
      </c>
      <c r="F24" s="94" t="e">
        <f>IF('Finances (saisie)'!$D$44&lt;'Calculs intermédiaires'!F$5,('Finances (saisie)'!$E59/4)*MIN(1,POWER((F$5-'Finances (saisie)'!$D$44)/('Finances (saisie)'!$E$44-'Finances (saisie)'!$D$44+1),'Calculs intermédiaires'!$L$2)),0)</f>
        <v>#NUM!</v>
      </c>
      <c r="G24" s="94" t="e">
        <f>IF('Finances (saisie)'!$D$44&lt;'Calculs intermédiaires'!G$5,('Finances (saisie)'!$E59/4)*MIN(1,POWER((G$5-'Finances (saisie)'!$D$44)/('Finances (saisie)'!$E$44-'Finances (saisie)'!$D$44+1),'Calculs intermédiaires'!$L$2)),0)</f>
        <v>#NUM!</v>
      </c>
      <c r="H24" s="94" t="e">
        <f>IF('Finances (saisie)'!$D$44&lt;'Calculs intermédiaires'!H$5,('Finances (saisie)'!$E59/4)*MIN(1,POWER((H$5-'Finances (saisie)'!$D$44)/('Finances (saisie)'!$E$44-'Finances (saisie)'!$D$44+1),'Calculs intermédiaires'!$L$2)),0)</f>
        <v>#NUM!</v>
      </c>
      <c r="I24" s="94" t="e">
        <f>IF('Finances (saisie)'!$D$44&lt;'Calculs intermédiaires'!I$5,('Finances (saisie)'!$E59/4)*MIN(1,POWER((I$5-'Finances (saisie)'!$D$44)/('Finances (saisie)'!$E$44-'Finances (saisie)'!$D$44+1),'Calculs intermédiaires'!$L$2)),0)</f>
        <v>#NUM!</v>
      </c>
      <c r="J24" s="94" t="e">
        <f>IF('Finances (saisie)'!$D$44&lt;'Calculs intermédiaires'!J$5,('Finances (saisie)'!$E59/4)*MIN(1,POWER((J$5-'Finances (saisie)'!$D$44)/('Finances (saisie)'!$E$44-'Finances (saisie)'!$D$44+1),'Calculs intermédiaires'!$L$2)),0)</f>
        <v>#NUM!</v>
      </c>
      <c r="K24" s="94" t="e">
        <f>IF('Finances (saisie)'!$D$44&lt;'Calculs intermédiaires'!K$5,('Finances (saisie)'!$E59/4)*MIN(1,POWER((K$5-'Finances (saisie)'!$D$44)/('Finances (saisie)'!$E$44-'Finances (saisie)'!$D$44+1),'Calculs intermédiaires'!$L$2)),0)</f>
        <v>#NUM!</v>
      </c>
      <c r="L24" s="94" t="e">
        <f>IF('Finances (saisie)'!$D$44&lt;'Calculs intermédiaires'!L$5,('Finances (saisie)'!$E59/4)*MIN(1,POWER((L$5-'Finances (saisie)'!$D$44)/('Finances (saisie)'!$E$44-'Finances (saisie)'!$D$44+1),'Calculs intermédiaires'!$L$2)),0)</f>
        <v>#NUM!</v>
      </c>
      <c r="M24" s="94" t="e">
        <f>IF('Finances (saisie)'!$D$44&lt;'Calculs intermédiaires'!M$5,('Finances (saisie)'!$E59/4)*MIN(1,POWER((M$5-'Finances (saisie)'!$D$44)/('Finances (saisie)'!$E$44-'Finances (saisie)'!$D$44+1),'Calculs intermédiaires'!$L$2)),0)</f>
        <v>#NUM!</v>
      </c>
      <c r="N24" s="94" t="e">
        <f>IF('Finances (saisie)'!$D$44&lt;'Calculs intermédiaires'!N$5,('Finances (saisie)'!$E59/4)*MIN(1,POWER((N$5-'Finances (saisie)'!$D$44)/('Finances (saisie)'!$E$44-'Finances (saisie)'!$D$44+1),'Calculs intermédiaires'!$L$2)),0)</f>
        <v>#NUM!</v>
      </c>
      <c r="O24" s="94" t="e">
        <f>IF('Finances (saisie)'!$D$44&lt;'Calculs intermédiaires'!O$5,('Finances (saisie)'!$E59/4)*MIN(1,POWER((O$5-'Finances (saisie)'!$D$44)/('Finances (saisie)'!$E$44-'Finances (saisie)'!$D$44+1),'Calculs intermédiaires'!$L$2)),0)</f>
        <v>#NUM!</v>
      </c>
      <c r="P24" s="94" t="e">
        <f>IF('Finances (saisie)'!$D$44&lt;'Calculs intermédiaires'!P$5,('Finances (saisie)'!$E59/4)*MIN(1,POWER((P$5-'Finances (saisie)'!$D$44)/('Finances (saisie)'!$E$44-'Finances (saisie)'!$D$44+1),'Calculs intermédiaires'!$L$2)),0)</f>
        <v>#NUM!</v>
      </c>
      <c r="Q24" s="94" t="e">
        <f>IF('Finances (saisie)'!$D$44&lt;'Calculs intermédiaires'!Q$5,('Finances (saisie)'!$E59/4)*MIN(1,POWER((Q$5-'Finances (saisie)'!$D$44)/('Finances (saisie)'!$E$44-'Finances (saisie)'!$D$44+1),'Calculs intermédiaires'!$L$2)),0)</f>
        <v>#NUM!</v>
      </c>
      <c r="R24" s="94" t="e">
        <f>IF('Finances (saisie)'!$D$44&lt;'Calculs intermédiaires'!R$5,('Finances (saisie)'!$E59/4)*MIN(1,POWER((R$5-'Finances (saisie)'!$D$44)/('Finances (saisie)'!$E$44-'Finances (saisie)'!$D$44+1),'Calculs intermédiaires'!$L$2)),0)</f>
        <v>#NUM!</v>
      </c>
      <c r="S24" s="94" t="e">
        <f>IF('Finances (saisie)'!$D$44&lt;'Calculs intermédiaires'!S$5,('Finances (saisie)'!$E59/4)*MIN(1,POWER((S$5-'Finances (saisie)'!$D$44)/('Finances (saisie)'!$E$44-'Finances (saisie)'!$D$44+1),'Calculs intermédiaires'!$L$2)),0)</f>
        <v>#NUM!</v>
      </c>
      <c r="T24" s="94" t="e">
        <f>IF('Finances (saisie)'!$D$44&lt;'Calculs intermédiaires'!T$5,('Finances (saisie)'!$E59/4)*MIN(1,POWER((T$5-'Finances (saisie)'!$D$44)/('Finances (saisie)'!$E$44-'Finances (saisie)'!$D$44+1),'Calculs intermédiaires'!$L$2)),0)</f>
        <v>#NUM!</v>
      </c>
      <c r="U24" s="94" t="e">
        <f>IF('Finances (saisie)'!$D$44&lt;'Calculs intermédiaires'!U$5,('Finances (saisie)'!$E59/4)*MIN(1,POWER((U$5-'Finances (saisie)'!$D$44)/('Finances (saisie)'!$E$44-'Finances (saisie)'!$D$44+1),'Calculs intermédiaires'!$L$2)),0)</f>
        <v>#NUM!</v>
      </c>
      <c r="V24" s="94" t="e">
        <f>IF('Finances (saisie)'!$D$44&lt;'Calculs intermédiaires'!V$5,('Finances (saisie)'!$E59/4)*MIN(1,POWER((V$5-'Finances (saisie)'!$D$44)/('Finances (saisie)'!$E$44-'Finances (saisie)'!$D$44+1),'Calculs intermédiaires'!$L$2)),0)</f>
        <v>#NUM!</v>
      </c>
      <c r="W24" s="94" t="e">
        <f>IF('Finances (saisie)'!$D$44&lt;'Calculs intermédiaires'!W$5,('Finances (saisie)'!$E59/4)*MIN(1,POWER((W$5-'Finances (saisie)'!$D$44)/('Finances (saisie)'!$E$44-'Finances (saisie)'!$D$44+1),'Calculs intermédiaires'!$L$2)),0)</f>
        <v>#NUM!</v>
      </c>
      <c r="X24" s="94" t="e">
        <f>IF('Finances (saisie)'!$D$44&lt;'Calculs intermédiaires'!X$5,('Finances (saisie)'!$E59/4)*MIN(1,POWER((X$5-'Finances (saisie)'!$D$44)/('Finances (saisie)'!$E$44-'Finances (saisie)'!$D$44+1),'Calculs intermédiaires'!$L$2)),0)</f>
        <v>#NUM!</v>
      </c>
      <c r="Y24" s="94" t="e">
        <f>IF('Finances (saisie)'!$D$44&lt;'Calculs intermédiaires'!Y$5,('Finances (saisie)'!$E59/4)*MIN(1,POWER((Y$5-'Finances (saisie)'!$D$44)/('Finances (saisie)'!$E$44-'Finances (saisie)'!$D$44+1),'Calculs intermédiaires'!$L$2)),0)</f>
        <v>#NUM!</v>
      </c>
      <c r="Z24" s="94" t="e">
        <f>IF('Finances (saisie)'!$D$44&lt;'Calculs intermédiaires'!Z$5,('Finances (saisie)'!$E59/4)*MIN(1,POWER((Z$5-'Finances (saisie)'!$D$44)/('Finances (saisie)'!$E$44-'Finances (saisie)'!$D$44+1),'Calculs intermédiaires'!$L$2)),0)</f>
        <v>#NUM!</v>
      </c>
      <c r="AA24" s="234" t="s">
        <v>83</v>
      </c>
      <c r="AB24" s="92"/>
      <c r="AC24" s="92"/>
      <c r="AD24" s="92"/>
      <c r="AE24" s="92"/>
      <c r="AF24" s="92"/>
      <c r="AG24" s="92"/>
      <c r="AH24" s="92"/>
      <c r="AI24" s="92"/>
      <c r="AJ24" s="92"/>
    </row>
    <row r="25" spans="1:65" s="187" customFormat="1" x14ac:dyDescent="0.25">
      <c r="B25" s="93" t="s">
        <v>30</v>
      </c>
      <c r="C25" s="94" t="e">
        <f>IF('Finances (saisie)'!$D$44&lt;'Calculs intermédiaires'!C$5,('Finances (saisie)'!$E60/4)*MIN(1,POWER((C$5-'Finances (saisie)'!$D$44)/('Finances (saisie)'!$E$44-'Finances (saisie)'!$D$44+1),'Calculs intermédiaires'!$L$2)),0)</f>
        <v>#NUM!</v>
      </c>
      <c r="D25" s="94" t="e">
        <f>IF('Finances (saisie)'!$D$44&lt;'Calculs intermédiaires'!D$5,('Finances (saisie)'!$E60/4)*MIN(1,POWER((D$5-'Finances (saisie)'!$D$44)/('Finances (saisie)'!$E$44-'Finances (saisie)'!$D$44+1),'Calculs intermédiaires'!$L$2)),0)</f>
        <v>#NUM!</v>
      </c>
      <c r="E25" s="94" t="e">
        <f>IF('Finances (saisie)'!$D$44&lt;'Calculs intermédiaires'!E$5,('Finances (saisie)'!$E60/4)*MIN(1,POWER((E$5-'Finances (saisie)'!$D$44)/('Finances (saisie)'!$E$44-'Finances (saisie)'!$D$44+1),'Calculs intermédiaires'!$L$2)),0)</f>
        <v>#NUM!</v>
      </c>
      <c r="F25" s="94" t="e">
        <f>IF('Finances (saisie)'!$D$44&lt;'Calculs intermédiaires'!F$5,('Finances (saisie)'!$E60/4)*MIN(1,POWER((F$5-'Finances (saisie)'!$D$44)/('Finances (saisie)'!$E$44-'Finances (saisie)'!$D$44+1),'Calculs intermédiaires'!$L$2)),0)</f>
        <v>#NUM!</v>
      </c>
      <c r="G25" s="94" t="e">
        <f>IF('Finances (saisie)'!$D$44&lt;'Calculs intermédiaires'!G$5,('Finances (saisie)'!$E60/4)*MIN(1,POWER((G$5-'Finances (saisie)'!$D$44)/('Finances (saisie)'!$E$44-'Finances (saisie)'!$D$44+1),'Calculs intermédiaires'!$L$2)),0)</f>
        <v>#NUM!</v>
      </c>
      <c r="H25" s="94" t="e">
        <f>IF('Finances (saisie)'!$D$44&lt;'Calculs intermédiaires'!H$5,('Finances (saisie)'!$E60/4)*MIN(1,POWER((H$5-'Finances (saisie)'!$D$44)/('Finances (saisie)'!$E$44-'Finances (saisie)'!$D$44+1),'Calculs intermédiaires'!$L$2)),0)</f>
        <v>#NUM!</v>
      </c>
      <c r="I25" s="94" t="e">
        <f>IF('Finances (saisie)'!$D$44&lt;'Calculs intermédiaires'!I$5,('Finances (saisie)'!$E60/4)*MIN(1,POWER((I$5-'Finances (saisie)'!$D$44)/('Finances (saisie)'!$E$44-'Finances (saisie)'!$D$44+1),'Calculs intermédiaires'!$L$2)),0)</f>
        <v>#NUM!</v>
      </c>
      <c r="J25" s="94" t="e">
        <f>IF('Finances (saisie)'!$D$44&lt;'Calculs intermédiaires'!J$5,('Finances (saisie)'!$E60/4)*MIN(1,POWER((J$5-'Finances (saisie)'!$D$44)/('Finances (saisie)'!$E$44-'Finances (saisie)'!$D$44+1),'Calculs intermédiaires'!$L$2)),0)</f>
        <v>#NUM!</v>
      </c>
      <c r="K25" s="94" t="e">
        <f>IF('Finances (saisie)'!$D$44&lt;'Calculs intermédiaires'!K$5,('Finances (saisie)'!$E60/4)*MIN(1,POWER((K$5-'Finances (saisie)'!$D$44)/('Finances (saisie)'!$E$44-'Finances (saisie)'!$D$44+1),'Calculs intermédiaires'!$L$2)),0)</f>
        <v>#NUM!</v>
      </c>
      <c r="L25" s="94" t="e">
        <f>IF('Finances (saisie)'!$D$44&lt;'Calculs intermédiaires'!L$5,('Finances (saisie)'!$E60/4)*MIN(1,POWER((L$5-'Finances (saisie)'!$D$44)/('Finances (saisie)'!$E$44-'Finances (saisie)'!$D$44+1),'Calculs intermédiaires'!$L$2)),0)</f>
        <v>#NUM!</v>
      </c>
      <c r="M25" s="94" t="e">
        <f>IF('Finances (saisie)'!$D$44&lt;'Calculs intermédiaires'!M$5,('Finances (saisie)'!$E60/4)*MIN(1,POWER((M$5-'Finances (saisie)'!$D$44)/('Finances (saisie)'!$E$44-'Finances (saisie)'!$D$44+1),'Calculs intermédiaires'!$L$2)),0)</f>
        <v>#NUM!</v>
      </c>
      <c r="N25" s="94" t="e">
        <f>IF('Finances (saisie)'!$D$44&lt;'Calculs intermédiaires'!N$5,('Finances (saisie)'!$E60/4)*MIN(1,POWER((N$5-'Finances (saisie)'!$D$44)/('Finances (saisie)'!$E$44-'Finances (saisie)'!$D$44+1),'Calculs intermédiaires'!$L$2)),0)</f>
        <v>#NUM!</v>
      </c>
      <c r="O25" s="94" t="e">
        <f>IF('Finances (saisie)'!$D$44&lt;'Calculs intermédiaires'!O$5,('Finances (saisie)'!$E60/4)*MIN(1,POWER((O$5-'Finances (saisie)'!$D$44)/('Finances (saisie)'!$E$44-'Finances (saisie)'!$D$44+1),'Calculs intermédiaires'!$L$2)),0)</f>
        <v>#NUM!</v>
      </c>
      <c r="P25" s="94" t="e">
        <f>IF('Finances (saisie)'!$D$44&lt;'Calculs intermédiaires'!P$5,('Finances (saisie)'!$E60/4)*MIN(1,POWER((P$5-'Finances (saisie)'!$D$44)/('Finances (saisie)'!$E$44-'Finances (saisie)'!$D$44+1),'Calculs intermédiaires'!$L$2)),0)</f>
        <v>#NUM!</v>
      </c>
      <c r="Q25" s="94" t="e">
        <f>IF('Finances (saisie)'!$D$44&lt;'Calculs intermédiaires'!Q$5,('Finances (saisie)'!$E60/4)*MIN(1,POWER((Q$5-'Finances (saisie)'!$D$44)/('Finances (saisie)'!$E$44-'Finances (saisie)'!$D$44+1),'Calculs intermédiaires'!$L$2)),0)</f>
        <v>#NUM!</v>
      </c>
      <c r="R25" s="94" t="e">
        <f>IF('Finances (saisie)'!$D$44&lt;'Calculs intermédiaires'!R$5,('Finances (saisie)'!$E60/4)*MIN(1,POWER((R$5-'Finances (saisie)'!$D$44)/('Finances (saisie)'!$E$44-'Finances (saisie)'!$D$44+1),'Calculs intermédiaires'!$L$2)),0)</f>
        <v>#NUM!</v>
      </c>
      <c r="S25" s="94" t="e">
        <f>IF('Finances (saisie)'!$D$44&lt;'Calculs intermédiaires'!S$5,('Finances (saisie)'!$E60/4)*MIN(1,POWER((S$5-'Finances (saisie)'!$D$44)/('Finances (saisie)'!$E$44-'Finances (saisie)'!$D$44+1),'Calculs intermédiaires'!$L$2)),0)</f>
        <v>#NUM!</v>
      </c>
      <c r="T25" s="94" t="e">
        <f>IF('Finances (saisie)'!$D$44&lt;'Calculs intermédiaires'!T$5,('Finances (saisie)'!$E60/4)*MIN(1,POWER((T$5-'Finances (saisie)'!$D$44)/('Finances (saisie)'!$E$44-'Finances (saisie)'!$D$44+1),'Calculs intermédiaires'!$L$2)),0)</f>
        <v>#NUM!</v>
      </c>
      <c r="U25" s="94" t="e">
        <f>IF('Finances (saisie)'!$D$44&lt;'Calculs intermédiaires'!U$5,('Finances (saisie)'!$E60/4)*MIN(1,POWER((U$5-'Finances (saisie)'!$D$44)/('Finances (saisie)'!$E$44-'Finances (saisie)'!$D$44+1),'Calculs intermédiaires'!$L$2)),0)</f>
        <v>#NUM!</v>
      </c>
      <c r="V25" s="94" t="e">
        <f>IF('Finances (saisie)'!$D$44&lt;'Calculs intermédiaires'!V$5,('Finances (saisie)'!$E60/4)*MIN(1,POWER((V$5-'Finances (saisie)'!$D$44)/('Finances (saisie)'!$E$44-'Finances (saisie)'!$D$44+1),'Calculs intermédiaires'!$L$2)),0)</f>
        <v>#NUM!</v>
      </c>
      <c r="W25" s="94" t="e">
        <f>IF('Finances (saisie)'!$D$44&lt;'Calculs intermédiaires'!W$5,('Finances (saisie)'!$E60/4)*MIN(1,POWER((W$5-'Finances (saisie)'!$D$44)/('Finances (saisie)'!$E$44-'Finances (saisie)'!$D$44+1),'Calculs intermédiaires'!$L$2)),0)</f>
        <v>#NUM!</v>
      </c>
      <c r="X25" s="94" t="e">
        <f>IF('Finances (saisie)'!$D$44&lt;'Calculs intermédiaires'!X$5,('Finances (saisie)'!$E60/4)*MIN(1,POWER((X$5-'Finances (saisie)'!$D$44)/('Finances (saisie)'!$E$44-'Finances (saisie)'!$D$44+1),'Calculs intermédiaires'!$L$2)),0)</f>
        <v>#NUM!</v>
      </c>
      <c r="Y25" s="94" t="e">
        <f>IF('Finances (saisie)'!$D$44&lt;'Calculs intermédiaires'!Y$5,('Finances (saisie)'!$E60/4)*MIN(1,POWER((Y$5-'Finances (saisie)'!$D$44)/('Finances (saisie)'!$E$44-'Finances (saisie)'!$D$44+1),'Calculs intermédiaires'!$L$2)),0)</f>
        <v>#NUM!</v>
      </c>
      <c r="Z25" s="94" t="e">
        <f>IF('Finances (saisie)'!$D$44&lt;'Calculs intermédiaires'!Z$5,('Finances (saisie)'!$E60/4)*MIN(1,POWER((Z$5-'Finances (saisie)'!$D$44)/('Finances (saisie)'!$E$44-'Finances (saisie)'!$D$44+1),'Calculs intermédiaires'!$L$2)),0)</f>
        <v>#NUM!</v>
      </c>
      <c r="AA25" s="235"/>
      <c r="AB25" s="92"/>
      <c r="AC25" s="92"/>
      <c r="AD25" s="92"/>
      <c r="AE25" s="92"/>
      <c r="AF25" s="92"/>
      <c r="AG25" s="92"/>
      <c r="AH25" s="92"/>
      <c r="AI25" s="92"/>
      <c r="AJ25" s="92"/>
    </row>
    <row r="26" spans="1:65" s="184" customFormat="1" x14ac:dyDescent="0.25">
      <c r="A26" s="183"/>
      <c r="B26" s="93" t="s">
        <v>31</v>
      </c>
      <c r="C26" s="94" t="e">
        <f>IF('Finances (saisie)'!$D$44&lt;'Calculs intermédiaires'!C$5,('Finances (saisie)'!$E61/4)*MIN(1,POWER((C$5-'Finances (saisie)'!$D$44)/('Finances (saisie)'!$E$44-'Finances (saisie)'!$D$44+1),'Calculs intermédiaires'!$L$2)),0)</f>
        <v>#NUM!</v>
      </c>
      <c r="D26" s="94" t="e">
        <f>IF('Finances (saisie)'!$D$44&lt;'Calculs intermédiaires'!D$5,('Finances (saisie)'!$E61/4)*MIN(1,POWER((D$5-'Finances (saisie)'!$D$44)/('Finances (saisie)'!$E$44-'Finances (saisie)'!$D$44+1),'Calculs intermédiaires'!$L$2)),0)</f>
        <v>#NUM!</v>
      </c>
      <c r="E26" s="94" t="e">
        <f>IF('Finances (saisie)'!$D$44&lt;'Calculs intermédiaires'!E$5,('Finances (saisie)'!$E61/4)*MIN(1,POWER((E$5-'Finances (saisie)'!$D$44)/('Finances (saisie)'!$E$44-'Finances (saisie)'!$D$44+1),'Calculs intermédiaires'!$L$2)),0)</f>
        <v>#NUM!</v>
      </c>
      <c r="F26" s="94" t="e">
        <f>IF('Finances (saisie)'!$D$44&lt;'Calculs intermédiaires'!F$5,('Finances (saisie)'!$E61/4)*MIN(1,POWER((F$5-'Finances (saisie)'!$D$44)/('Finances (saisie)'!$E$44-'Finances (saisie)'!$D$44+1),'Calculs intermédiaires'!$L$2)),0)</f>
        <v>#NUM!</v>
      </c>
      <c r="G26" s="94" t="e">
        <f>IF('Finances (saisie)'!$D$44&lt;'Calculs intermédiaires'!G$5,('Finances (saisie)'!$E61/4)*MIN(1,POWER((G$5-'Finances (saisie)'!$D$44)/('Finances (saisie)'!$E$44-'Finances (saisie)'!$D$44+1),'Calculs intermédiaires'!$L$2)),0)</f>
        <v>#NUM!</v>
      </c>
      <c r="H26" s="94" t="e">
        <f>IF('Finances (saisie)'!$D$44&lt;'Calculs intermédiaires'!H$5,('Finances (saisie)'!$E61/4)*MIN(1,POWER((H$5-'Finances (saisie)'!$D$44)/('Finances (saisie)'!$E$44-'Finances (saisie)'!$D$44+1),'Calculs intermédiaires'!$L$2)),0)</f>
        <v>#NUM!</v>
      </c>
      <c r="I26" s="94" t="e">
        <f>IF('Finances (saisie)'!$D$44&lt;'Calculs intermédiaires'!I$5,('Finances (saisie)'!$E61/4)*MIN(1,POWER((I$5-'Finances (saisie)'!$D$44)/('Finances (saisie)'!$E$44-'Finances (saisie)'!$D$44+1),'Calculs intermédiaires'!$L$2)),0)</f>
        <v>#NUM!</v>
      </c>
      <c r="J26" s="94" t="e">
        <f>IF('Finances (saisie)'!$D$44&lt;'Calculs intermédiaires'!J$5,('Finances (saisie)'!$E61/4)*MIN(1,POWER((J$5-'Finances (saisie)'!$D$44)/('Finances (saisie)'!$E$44-'Finances (saisie)'!$D$44+1),'Calculs intermédiaires'!$L$2)),0)</f>
        <v>#NUM!</v>
      </c>
      <c r="K26" s="94" t="e">
        <f>IF('Finances (saisie)'!$D$44&lt;'Calculs intermédiaires'!K$5,('Finances (saisie)'!$E61/4)*MIN(1,POWER((K$5-'Finances (saisie)'!$D$44)/('Finances (saisie)'!$E$44-'Finances (saisie)'!$D$44+1),'Calculs intermédiaires'!$L$2)),0)</f>
        <v>#NUM!</v>
      </c>
      <c r="L26" s="94" t="e">
        <f>IF('Finances (saisie)'!$D$44&lt;'Calculs intermédiaires'!L$5,('Finances (saisie)'!$E61/4)*MIN(1,POWER((L$5-'Finances (saisie)'!$D$44)/('Finances (saisie)'!$E$44-'Finances (saisie)'!$D$44+1),'Calculs intermédiaires'!$L$2)),0)</f>
        <v>#NUM!</v>
      </c>
      <c r="M26" s="94" t="e">
        <f>IF('Finances (saisie)'!$D$44&lt;'Calculs intermédiaires'!M$5,('Finances (saisie)'!$E61/4)*MIN(1,POWER((M$5-'Finances (saisie)'!$D$44)/('Finances (saisie)'!$E$44-'Finances (saisie)'!$D$44+1),'Calculs intermédiaires'!$L$2)),0)</f>
        <v>#NUM!</v>
      </c>
      <c r="N26" s="94" t="e">
        <f>IF('Finances (saisie)'!$D$44&lt;'Calculs intermédiaires'!N$5,('Finances (saisie)'!$E61/4)*MIN(1,POWER((N$5-'Finances (saisie)'!$D$44)/('Finances (saisie)'!$E$44-'Finances (saisie)'!$D$44+1),'Calculs intermédiaires'!$L$2)),0)</f>
        <v>#NUM!</v>
      </c>
      <c r="O26" s="94" t="e">
        <f>IF('Finances (saisie)'!$D$44&lt;'Calculs intermédiaires'!O$5,('Finances (saisie)'!$E61/4)*MIN(1,POWER((O$5-'Finances (saisie)'!$D$44)/('Finances (saisie)'!$E$44-'Finances (saisie)'!$D$44+1),'Calculs intermédiaires'!$L$2)),0)</f>
        <v>#NUM!</v>
      </c>
      <c r="P26" s="94" t="e">
        <f>IF('Finances (saisie)'!$D$44&lt;'Calculs intermédiaires'!P$5,('Finances (saisie)'!$E61/4)*MIN(1,POWER((P$5-'Finances (saisie)'!$D$44)/('Finances (saisie)'!$E$44-'Finances (saisie)'!$D$44+1),'Calculs intermédiaires'!$L$2)),0)</f>
        <v>#NUM!</v>
      </c>
      <c r="Q26" s="94" t="e">
        <f>IF('Finances (saisie)'!$D$44&lt;'Calculs intermédiaires'!Q$5,('Finances (saisie)'!$E61/4)*MIN(1,POWER((Q$5-'Finances (saisie)'!$D$44)/('Finances (saisie)'!$E$44-'Finances (saisie)'!$D$44+1),'Calculs intermédiaires'!$L$2)),0)</f>
        <v>#NUM!</v>
      </c>
      <c r="R26" s="94" t="e">
        <f>IF('Finances (saisie)'!$D$44&lt;'Calculs intermédiaires'!R$5,('Finances (saisie)'!$E61/4)*MIN(1,POWER((R$5-'Finances (saisie)'!$D$44)/('Finances (saisie)'!$E$44-'Finances (saisie)'!$D$44+1),'Calculs intermédiaires'!$L$2)),0)</f>
        <v>#NUM!</v>
      </c>
      <c r="S26" s="94" t="e">
        <f>IF('Finances (saisie)'!$D$44&lt;'Calculs intermédiaires'!S$5,('Finances (saisie)'!$E61/4)*MIN(1,POWER((S$5-'Finances (saisie)'!$D$44)/('Finances (saisie)'!$E$44-'Finances (saisie)'!$D$44+1),'Calculs intermédiaires'!$L$2)),0)</f>
        <v>#NUM!</v>
      </c>
      <c r="T26" s="94" t="e">
        <f>IF('Finances (saisie)'!$D$44&lt;'Calculs intermédiaires'!T$5,('Finances (saisie)'!$E61/4)*MIN(1,POWER((T$5-'Finances (saisie)'!$D$44)/('Finances (saisie)'!$E$44-'Finances (saisie)'!$D$44+1),'Calculs intermédiaires'!$L$2)),0)</f>
        <v>#NUM!</v>
      </c>
      <c r="U26" s="94" t="e">
        <f>IF('Finances (saisie)'!$D$44&lt;'Calculs intermédiaires'!U$5,('Finances (saisie)'!$E61/4)*MIN(1,POWER((U$5-'Finances (saisie)'!$D$44)/('Finances (saisie)'!$E$44-'Finances (saisie)'!$D$44+1),'Calculs intermédiaires'!$L$2)),0)</f>
        <v>#NUM!</v>
      </c>
      <c r="V26" s="94" t="e">
        <f>IF('Finances (saisie)'!$D$44&lt;'Calculs intermédiaires'!V$5,('Finances (saisie)'!$E61/4)*MIN(1,POWER((V$5-'Finances (saisie)'!$D$44)/('Finances (saisie)'!$E$44-'Finances (saisie)'!$D$44+1),'Calculs intermédiaires'!$L$2)),0)</f>
        <v>#NUM!</v>
      </c>
      <c r="W26" s="94" t="e">
        <f>IF('Finances (saisie)'!$D$44&lt;'Calculs intermédiaires'!W$5,('Finances (saisie)'!$E61/4)*MIN(1,POWER((W$5-'Finances (saisie)'!$D$44)/('Finances (saisie)'!$E$44-'Finances (saisie)'!$D$44+1),'Calculs intermédiaires'!$L$2)),0)</f>
        <v>#NUM!</v>
      </c>
      <c r="X26" s="94" t="e">
        <f>IF('Finances (saisie)'!$D$44&lt;'Calculs intermédiaires'!X$5,('Finances (saisie)'!$E61/4)*MIN(1,POWER((X$5-'Finances (saisie)'!$D$44)/('Finances (saisie)'!$E$44-'Finances (saisie)'!$D$44+1),'Calculs intermédiaires'!$L$2)),0)</f>
        <v>#NUM!</v>
      </c>
      <c r="Y26" s="94" t="e">
        <f>IF('Finances (saisie)'!$D$44&lt;'Calculs intermédiaires'!Y$5,('Finances (saisie)'!$E61/4)*MIN(1,POWER((Y$5-'Finances (saisie)'!$D$44)/('Finances (saisie)'!$E$44-'Finances (saisie)'!$D$44+1),'Calculs intermédiaires'!$L$2)),0)</f>
        <v>#NUM!</v>
      </c>
      <c r="Z26" s="94" t="e">
        <f>IF('Finances (saisie)'!$D$44&lt;'Calculs intermédiaires'!Z$5,('Finances (saisie)'!$E61/4)*MIN(1,POWER((Z$5-'Finances (saisie)'!$D$44)/('Finances (saisie)'!$E$44-'Finances (saisie)'!$D$44+1),'Calculs intermédiaires'!$L$2)),0)</f>
        <v>#NUM!</v>
      </c>
      <c r="AA26" s="235"/>
      <c r="AB26" s="183"/>
      <c r="AC26" s="183"/>
      <c r="AD26" s="183"/>
      <c r="AE26" s="183"/>
      <c r="AF26" s="183"/>
      <c r="AG26" s="183"/>
      <c r="AH26" s="183"/>
      <c r="AI26" s="183"/>
      <c r="AJ26" s="183"/>
      <c r="AK26" s="183"/>
      <c r="AL26" s="183"/>
      <c r="AM26" s="183"/>
      <c r="AN26" s="183"/>
      <c r="AO26" s="183"/>
      <c r="AP26" s="183"/>
      <c r="AQ26" s="183"/>
      <c r="AR26" s="183"/>
      <c r="AS26" s="183"/>
      <c r="AT26" s="183"/>
      <c r="AU26" s="183"/>
      <c r="AV26" s="183"/>
      <c r="AW26" s="183"/>
      <c r="AX26" s="183"/>
      <c r="AY26" s="183"/>
      <c r="AZ26" s="183"/>
      <c r="BA26" s="183"/>
      <c r="BB26" s="183"/>
      <c r="BC26" s="183"/>
      <c r="BD26" s="183"/>
      <c r="BE26" s="183"/>
      <c r="BF26" s="183"/>
      <c r="BG26" s="183"/>
      <c r="BH26" s="183"/>
      <c r="BI26" s="183"/>
      <c r="BJ26" s="183"/>
      <c r="BK26" s="183"/>
      <c r="BL26" s="183"/>
      <c r="BM26" s="183"/>
    </row>
    <row r="27" spans="1:65" s="184" customFormat="1" x14ac:dyDescent="0.25">
      <c r="A27" s="183"/>
      <c r="B27" s="93" t="s">
        <v>32</v>
      </c>
      <c r="C27" s="94" t="e">
        <f>IF('Finances (saisie)'!$D$44&lt;'Calculs intermédiaires'!C$5,('Finances (saisie)'!$E62/4)*MIN(1,POWER((C$5-'Finances (saisie)'!$D$44)/('Finances (saisie)'!$E$44-'Finances (saisie)'!$D$44+1),'Calculs intermédiaires'!$L$2)),0)</f>
        <v>#NUM!</v>
      </c>
      <c r="D27" s="94" t="e">
        <f>IF('Finances (saisie)'!$D$44&lt;'Calculs intermédiaires'!D$5,('Finances (saisie)'!$E62/4)*MIN(1,POWER((D$5-'Finances (saisie)'!$D$44)/('Finances (saisie)'!$E$44-'Finances (saisie)'!$D$44+1),'Calculs intermédiaires'!$L$2)),0)</f>
        <v>#NUM!</v>
      </c>
      <c r="E27" s="94" t="e">
        <f>IF('Finances (saisie)'!$D$44&lt;'Calculs intermédiaires'!E$5,('Finances (saisie)'!$E62/4)*MIN(1,POWER((E$5-'Finances (saisie)'!$D$44)/('Finances (saisie)'!$E$44-'Finances (saisie)'!$D$44+1),'Calculs intermédiaires'!$L$2)),0)</f>
        <v>#NUM!</v>
      </c>
      <c r="F27" s="94" t="e">
        <f>IF('Finances (saisie)'!$D$44&lt;'Calculs intermédiaires'!F$5,('Finances (saisie)'!$E62/4)*MIN(1,POWER((F$5-'Finances (saisie)'!$D$44)/('Finances (saisie)'!$E$44-'Finances (saisie)'!$D$44+1),'Calculs intermédiaires'!$L$2)),0)</f>
        <v>#NUM!</v>
      </c>
      <c r="G27" s="94" t="e">
        <f>IF('Finances (saisie)'!$D$44&lt;'Calculs intermédiaires'!G$5,('Finances (saisie)'!$E62/4)*MIN(1,POWER((G$5-'Finances (saisie)'!$D$44)/('Finances (saisie)'!$E$44-'Finances (saisie)'!$D$44+1),'Calculs intermédiaires'!$L$2)),0)</f>
        <v>#NUM!</v>
      </c>
      <c r="H27" s="94" t="e">
        <f>IF('Finances (saisie)'!$D$44&lt;'Calculs intermédiaires'!H$5,('Finances (saisie)'!$E62/4)*MIN(1,POWER((H$5-'Finances (saisie)'!$D$44)/('Finances (saisie)'!$E$44-'Finances (saisie)'!$D$44+1),'Calculs intermédiaires'!$L$2)),0)</f>
        <v>#NUM!</v>
      </c>
      <c r="I27" s="94" t="e">
        <f>IF('Finances (saisie)'!$D$44&lt;'Calculs intermédiaires'!I$5,('Finances (saisie)'!$E62/4)*MIN(1,POWER((I$5-'Finances (saisie)'!$D$44)/('Finances (saisie)'!$E$44-'Finances (saisie)'!$D$44+1),'Calculs intermédiaires'!$L$2)),0)</f>
        <v>#NUM!</v>
      </c>
      <c r="J27" s="94" t="e">
        <f>IF('Finances (saisie)'!$D$44&lt;'Calculs intermédiaires'!J$5,('Finances (saisie)'!$E62/4)*MIN(1,POWER((J$5-'Finances (saisie)'!$D$44)/('Finances (saisie)'!$E$44-'Finances (saisie)'!$D$44+1),'Calculs intermédiaires'!$L$2)),0)</f>
        <v>#NUM!</v>
      </c>
      <c r="K27" s="94" t="e">
        <f>IF('Finances (saisie)'!$D$44&lt;'Calculs intermédiaires'!K$5,('Finances (saisie)'!$E62/4)*MIN(1,POWER((K$5-'Finances (saisie)'!$D$44)/('Finances (saisie)'!$E$44-'Finances (saisie)'!$D$44+1),'Calculs intermédiaires'!$L$2)),0)</f>
        <v>#NUM!</v>
      </c>
      <c r="L27" s="94" t="e">
        <f>IF('Finances (saisie)'!$D$44&lt;'Calculs intermédiaires'!L$5,('Finances (saisie)'!$E62/4)*MIN(1,POWER((L$5-'Finances (saisie)'!$D$44)/('Finances (saisie)'!$E$44-'Finances (saisie)'!$D$44+1),'Calculs intermédiaires'!$L$2)),0)</f>
        <v>#NUM!</v>
      </c>
      <c r="M27" s="94" t="e">
        <f>IF('Finances (saisie)'!$D$44&lt;'Calculs intermédiaires'!M$5,('Finances (saisie)'!$E62/4)*MIN(1,POWER((M$5-'Finances (saisie)'!$D$44)/('Finances (saisie)'!$E$44-'Finances (saisie)'!$D$44+1),'Calculs intermédiaires'!$L$2)),0)</f>
        <v>#NUM!</v>
      </c>
      <c r="N27" s="94" t="e">
        <f>IF('Finances (saisie)'!$D$44&lt;'Calculs intermédiaires'!N$5,('Finances (saisie)'!$E62/4)*MIN(1,POWER((N$5-'Finances (saisie)'!$D$44)/('Finances (saisie)'!$E$44-'Finances (saisie)'!$D$44+1),'Calculs intermédiaires'!$L$2)),0)</f>
        <v>#NUM!</v>
      </c>
      <c r="O27" s="94" t="e">
        <f>IF('Finances (saisie)'!$D$44&lt;'Calculs intermédiaires'!O$5,('Finances (saisie)'!$E62/4)*MIN(1,POWER((O$5-'Finances (saisie)'!$D$44)/('Finances (saisie)'!$E$44-'Finances (saisie)'!$D$44+1),'Calculs intermédiaires'!$L$2)),0)</f>
        <v>#NUM!</v>
      </c>
      <c r="P27" s="94" t="e">
        <f>IF('Finances (saisie)'!$D$44&lt;'Calculs intermédiaires'!P$5,('Finances (saisie)'!$E62/4)*MIN(1,POWER((P$5-'Finances (saisie)'!$D$44)/('Finances (saisie)'!$E$44-'Finances (saisie)'!$D$44+1),'Calculs intermédiaires'!$L$2)),0)</f>
        <v>#NUM!</v>
      </c>
      <c r="Q27" s="94" t="e">
        <f>IF('Finances (saisie)'!$D$44&lt;'Calculs intermédiaires'!Q$5,('Finances (saisie)'!$E62/4)*MIN(1,POWER((Q$5-'Finances (saisie)'!$D$44)/('Finances (saisie)'!$E$44-'Finances (saisie)'!$D$44+1),'Calculs intermédiaires'!$L$2)),0)</f>
        <v>#NUM!</v>
      </c>
      <c r="R27" s="94" t="e">
        <f>IF('Finances (saisie)'!$D$44&lt;'Calculs intermédiaires'!R$5,('Finances (saisie)'!$E62/4)*MIN(1,POWER((R$5-'Finances (saisie)'!$D$44)/('Finances (saisie)'!$E$44-'Finances (saisie)'!$D$44+1),'Calculs intermédiaires'!$L$2)),0)</f>
        <v>#NUM!</v>
      </c>
      <c r="S27" s="94" t="e">
        <f>IF('Finances (saisie)'!$D$44&lt;'Calculs intermédiaires'!S$5,('Finances (saisie)'!$E62/4)*MIN(1,POWER((S$5-'Finances (saisie)'!$D$44)/('Finances (saisie)'!$E$44-'Finances (saisie)'!$D$44+1),'Calculs intermédiaires'!$L$2)),0)</f>
        <v>#NUM!</v>
      </c>
      <c r="T27" s="94" t="e">
        <f>IF('Finances (saisie)'!$D$44&lt;'Calculs intermédiaires'!T$5,('Finances (saisie)'!$E62/4)*MIN(1,POWER((T$5-'Finances (saisie)'!$D$44)/('Finances (saisie)'!$E$44-'Finances (saisie)'!$D$44+1),'Calculs intermédiaires'!$L$2)),0)</f>
        <v>#NUM!</v>
      </c>
      <c r="U27" s="94" t="e">
        <f>IF('Finances (saisie)'!$D$44&lt;'Calculs intermédiaires'!U$5,('Finances (saisie)'!$E62/4)*MIN(1,POWER((U$5-'Finances (saisie)'!$D$44)/('Finances (saisie)'!$E$44-'Finances (saisie)'!$D$44+1),'Calculs intermédiaires'!$L$2)),0)</f>
        <v>#NUM!</v>
      </c>
      <c r="V27" s="94" t="e">
        <f>IF('Finances (saisie)'!$D$44&lt;'Calculs intermédiaires'!V$5,('Finances (saisie)'!$E62/4)*MIN(1,POWER((V$5-'Finances (saisie)'!$D$44)/('Finances (saisie)'!$E$44-'Finances (saisie)'!$D$44+1),'Calculs intermédiaires'!$L$2)),0)</f>
        <v>#NUM!</v>
      </c>
      <c r="W27" s="94" t="e">
        <f>IF('Finances (saisie)'!$D$44&lt;'Calculs intermédiaires'!W$5,('Finances (saisie)'!$E62/4)*MIN(1,POWER((W$5-'Finances (saisie)'!$D$44)/('Finances (saisie)'!$E$44-'Finances (saisie)'!$D$44+1),'Calculs intermédiaires'!$L$2)),0)</f>
        <v>#NUM!</v>
      </c>
      <c r="X27" s="94" t="e">
        <f>IF('Finances (saisie)'!$D$44&lt;'Calculs intermédiaires'!X$5,('Finances (saisie)'!$E62/4)*MIN(1,POWER((X$5-'Finances (saisie)'!$D$44)/('Finances (saisie)'!$E$44-'Finances (saisie)'!$D$44+1),'Calculs intermédiaires'!$L$2)),0)</f>
        <v>#NUM!</v>
      </c>
      <c r="Y27" s="94" t="e">
        <f>IF('Finances (saisie)'!$D$44&lt;'Calculs intermédiaires'!Y$5,('Finances (saisie)'!$E62/4)*MIN(1,POWER((Y$5-'Finances (saisie)'!$D$44)/('Finances (saisie)'!$E$44-'Finances (saisie)'!$D$44+1),'Calculs intermédiaires'!$L$2)),0)</f>
        <v>#NUM!</v>
      </c>
      <c r="Z27" s="94" t="e">
        <f>IF('Finances (saisie)'!$D$44&lt;'Calculs intermédiaires'!Z$5,('Finances (saisie)'!$E62/4)*MIN(1,POWER((Z$5-'Finances (saisie)'!$D$44)/('Finances (saisie)'!$E$44-'Finances (saisie)'!$D$44+1),'Calculs intermédiaires'!$L$2)),0)</f>
        <v>#NUM!</v>
      </c>
      <c r="AA27" s="235"/>
      <c r="AB27" s="183"/>
      <c r="AC27" s="183"/>
      <c r="AD27" s="183"/>
      <c r="AE27" s="183"/>
      <c r="AF27" s="183"/>
      <c r="AG27" s="183"/>
      <c r="AH27" s="183"/>
      <c r="AI27" s="183"/>
      <c r="AJ27" s="183"/>
      <c r="AK27" s="183"/>
      <c r="AL27" s="183"/>
      <c r="AM27" s="183"/>
      <c r="AN27" s="183"/>
      <c r="AO27" s="183"/>
      <c r="AP27" s="183"/>
      <c r="AQ27" s="183"/>
      <c r="AR27" s="183"/>
      <c r="AS27" s="183"/>
      <c r="AT27" s="183"/>
      <c r="AU27" s="183"/>
      <c r="AV27" s="183"/>
      <c r="AW27" s="183"/>
      <c r="AX27" s="183"/>
      <c r="AY27" s="183"/>
      <c r="AZ27" s="183"/>
      <c r="BA27" s="183"/>
      <c r="BB27" s="183"/>
      <c r="BC27" s="183"/>
      <c r="BD27" s="183"/>
      <c r="BE27" s="183"/>
      <c r="BF27" s="183"/>
      <c r="BG27" s="183"/>
      <c r="BH27" s="183"/>
      <c r="BI27" s="183"/>
      <c r="BJ27" s="183"/>
      <c r="BK27" s="183"/>
      <c r="BL27" s="183"/>
      <c r="BM27" s="183"/>
    </row>
    <row r="28" spans="1:65" s="184" customFormat="1" x14ac:dyDescent="0.25">
      <c r="A28" s="183"/>
      <c r="B28" s="93" t="s">
        <v>33</v>
      </c>
      <c r="C28" s="94" t="e">
        <f>IF('Finances (saisie)'!$D$44&lt;'Calculs intermédiaires'!C$5,('Finances (saisie)'!$E63/4)*MIN(1,POWER((C$5-'Finances (saisie)'!$D$44)/('Finances (saisie)'!$E$44-'Finances (saisie)'!$D$44+1),'Calculs intermédiaires'!$L$2)),0)</f>
        <v>#NUM!</v>
      </c>
      <c r="D28" s="94" t="e">
        <f>IF('Finances (saisie)'!$D$44&lt;'Calculs intermédiaires'!D$5,('Finances (saisie)'!$E63/4)*MIN(1,POWER((D$5-'Finances (saisie)'!$D$44)/('Finances (saisie)'!$E$44-'Finances (saisie)'!$D$44+1),'Calculs intermédiaires'!$L$2)),0)</f>
        <v>#NUM!</v>
      </c>
      <c r="E28" s="94" t="e">
        <f>IF('Finances (saisie)'!$D$44&lt;'Calculs intermédiaires'!E$5,('Finances (saisie)'!$E63/4)*MIN(1,POWER((E$5-'Finances (saisie)'!$D$44)/('Finances (saisie)'!$E$44-'Finances (saisie)'!$D$44+1),'Calculs intermédiaires'!$L$2)),0)</f>
        <v>#NUM!</v>
      </c>
      <c r="F28" s="94" t="e">
        <f>IF('Finances (saisie)'!$D$44&lt;'Calculs intermédiaires'!F$5,('Finances (saisie)'!$E63/4)*MIN(1,POWER((F$5-'Finances (saisie)'!$D$44)/('Finances (saisie)'!$E$44-'Finances (saisie)'!$D$44+1),'Calculs intermédiaires'!$L$2)),0)</f>
        <v>#NUM!</v>
      </c>
      <c r="G28" s="94" t="e">
        <f>IF('Finances (saisie)'!$D$44&lt;'Calculs intermédiaires'!G$5,('Finances (saisie)'!$E63/4)*MIN(1,POWER((G$5-'Finances (saisie)'!$D$44)/('Finances (saisie)'!$E$44-'Finances (saisie)'!$D$44+1),'Calculs intermédiaires'!$L$2)),0)</f>
        <v>#NUM!</v>
      </c>
      <c r="H28" s="94" t="e">
        <f>IF('Finances (saisie)'!$D$44&lt;'Calculs intermédiaires'!H$5,('Finances (saisie)'!$E63/4)*MIN(1,POWER((H$5-'Finances (saisie)'!$D$44)/('Finances (saisie)'!$E$44-'Finances (saisie)'!$D$44+1),'Calculs intermédiaires'!$L$2)),0)</f>
        <v>#NUM!</v>
      </c>
      <c r="I28" s="94" t="e">
        <f>IF('Finances (saisie)'!$D$44&lt;'Calculs intermédiaires'!I$5,('Finances (saisie)'!$E63/4)*MIN(1,POWER((I$5-'Finances (saisie)'!$D$44)/('Finances (saisie)'!$E$44-'Finances (saisie)'!$D$44+1),'Calculs intermédiaires'!$L$2)),0)</f>
        <v>#NUM!</v>
      </c>
      <c r="J28" s="94" t="e">
        <f>IF('Finances (saisie)'!$D$44&lt;'Calculs intermédiaires'!J$5,('Finances (saisie)'!$E63/4)*MIN(1,POWER((J$5-'Finances (saisie)'!$D$44)/('Finances (saisie)'!$E$44-'Finances (saisie)'!$D$44+1),'Calculs intermédiaires'!$L$2)),0)</f>
        <v>#NUM!</v>
      </c>
      <c r="K28" s="94" t="e">
        <f>IF('Finances (saisie)'!$D$44&lt;'Calculs intermédiaires'!K$5,('Finances (saisie)'!$E63/4)*MIN(1,POWER((K$5-'Finances (saisie)'!$D$44)/('Finances (saisie)'!$E$44-'Finances (saisie)'!$D$44+1),'Calculs intermédiaires'!$L$2)),0)</f>
        <v>#NUM!</v>
      </c>
      <c r="L28" s="94" t="e">
        <f>IF('Finances (saisie)'!$D$44&lt;'Calculs intermédiaires'!L$5,('Finances (saisie)'!$E63/4)*MIN(1,POWER((L$5-'Finances (saisie)'!$D$44)/('Finances (saisie)'!$E$44-'Finances (saisie)'!$D$44+1),'Calculs intermédiaires'!$L$2)),0)</f>
        <v>#NUM!</v>
      </c>
      <c r="M28" s="94" t="e">
        <f>IF('Finances (saisie)'!$D$44&lt;'Calculs intermédiaires'!M$5,('Finances (saisie)'!$E63/4)*MIN(1,POWER((M$5-'Finances (saisie)'!$D$44)/('Finances (saisie)'!$E$44-'Finances (saisie)'!$D$44+1),'Calculs intermédiaires'!$L$2)),0)</f>
        <v>#NUM!</v>
      </c>
      <c r="N28" s="94" t="e">
        <f>IF('Finances (saisie)'!$D$44&lt;'Calculs intermédiaires'!N$5,('Finances (saisie)'!$E63/4)*MIN(1,POWER((N$5-'Finances (saisie)'!$D$44)/('Finances (saisie)'!$E$44-'Finances (saisie)'!$D$44+1),'Calculs intermédiaires'!$L$2)),0)</f>
        <v>#NUM!</v>
      </c>
      <c r="O28" s="94" t="e">
        <f>IF('Finances (saisie)'!$D$44&lt;'Calculs intermédiaires'!O$5,('Finances (saisie)'!$E63/4)*MIN(1,POWER((O$5-'Finances (saisie)'!$D$44)/('Finances (saisie)'!$E$44-'Finances (saisie)'!$D$44+1),'Calculs intermédiaires'!$L$2)),0)</f>
        <v>#NUM!</v>
      </c>
      <c r="P28" s="94" t="e">
        <f>IF('Finances (saisie)'!$D$44&lt;'Calculs intermédiaires'!P$5,('Finances (saisie)'!$E63/4)*MIN(1,POWER((P$5-'Finances (saisie)'!$D$44)/('Finances (saisie)'!$E$44-'Finances (saisie)'!$D$44+1),'Calculs intermédiaires'!$L$2)),0)</f>
        <v>#NUM!</v>
      </c>
      <c r="Q28" s="94" t="e">
        <f>IF('Finances (saisie)'!$D$44&lt;'Calculs intermédiaires'!Q$5,('Finances (saisie)'!$E63/4)*MIN(1,POWER((Q$5-'Finances (saisie)'!$D$44)/('Finances (saisie)'!$E$44-'Finances (saisie)'!$D$44+1),'Calculs intermédiaires'!$L$2)),0)</f>
        <v>#NUM!</v>
      </c>
      <c r="R28" s="94" t="e">
        <f>IF('Finances (saisie)'!$D$44&lt;'Calculs intermédiaires'!R$5,('Finances (saisie)'!$E63/4)*MIN(1,POWER((R$5-'Finances (saisie)'!$D$44)/('Finances (saisie)'!$E$44-'Finances (saisie)'!$D$44+1),'Calculs intermédiaires'!$L$2)),0)</f>
        <v>#NUM!</v>
      </c>
      <c r="S28" s="94" t="e">
        <f>IF('Finances (saisie)'!$D$44&lt;'Calculs intermédiaires'!S$5,('Finances (saisie)'!$E63/4)*MIN(1,POWER((S$5-'Finances (saisie)'!$D$44)/('Finances (saisie)'!$E$44-'Finances (saisie)'!$D$44+1),'Calculs intermédiaires'!$L$2)),0)</f>
        <v>#NUM!</v>
      </c>
      <c r="T28" s="94" t="e">
        <f>IF('Finances (saisie)'!$D$44&lt;'Calculs intermédiaires'!T$5,('Finances (saisie)'!$E63/4)*MIN(1,POWER((T$5-'Finances (saisie)'!$D$44)/('Finances (saisie)'!$E$44-'Finances (saisie)'!$D$44+1),'Calculs intermédiaires'!$L$2)),0)</f>
        <v>#NUM!</v>
      </c>
      <c r="U28" s="94" t="e">
        <f>IF('Finances (saisie)'!$D$44&lt;'Calculs intermédiaires'!U$5,('Finances (saisie)'!$E63/4)*MIN(1,POWER((U$5-'Finances (saisie)'!$D$44)/('Finances (saisie)'!$E$44-'Finances (saisie)'!$D$44+1),'Calculs intermédiaires'!$L$2)),0)</f>
        <v>#NUM!</v>
      </c>
      <c r="V28" s="94" t="e">
        <f>IF('Finances (saisie)'!$D$44&lt;'Calculs intermédiaires'!V$5,('Finances (saisie)'!$E63/4)*MIN(1,POWER((V$5-'Finances (saisie)'!$D$44)/('Finances (saisie)'!$E$44-'Finances (saisie)'!$D$44+1),'Calculs intermédiaires'!$L$2)),0)</f>
        <v>#NUM!</v>
      </c>
      <c r="W28" s="94" t="e">
        <f>IF('Finances (saisie)'!$D$44&lt;'Calculs intermédiaires'!W$5,('Finances (saisie)'!$E63/4)*MIN(1,POWER((W$5-'Finances (saisie)'!$D$44)/('Finances (saisie)'!$E$44-'Finances (saisie)'!$D$44+1),'Calculs intermédiaires'!$L$2)),0)</f>
        <v>#NUM!</v>
      </c>
      <c r="X28" s="94" t="e">
        <f>IF('Finances (saisie)'!$D$44&lt;'Calculs intermédiaires'!X$5,('Finances (saisie)'!$E63/4)*MIN(1,POWER((X$5-'Finances (saisie)'!$D$44)/('Finances (saisie)'!$E$44-'Finances (saisie)'!$D$44+1),'Calculs intermédiaires'!$L$2)),0)</f>
        <v>#NUM!</v>
      </c>
      <c r="Y28" s="94" t="e">
        <f>IF('Finances (saisie)'!$D$44&lt;'Calculs intermédiaires'!Y$5,('Finances (saisie)'!$E63/4)*MIN(1,POWER((Y$5-'Finances (saisie)'!$D$44)/('Finances (saisie)'!$E$44-'Finances (saisie)'!$D$44+1),'Calculs intermédiaires'!$L$2)),0)</f>
        <v>#NUM!</v>
      </c>
      <c r="Z28" s="94" t="e">
        <f>IF('Finances (saisie)'!$D$44&lt;'Calculs intermédiaires'!Z$5,('Finances (saisie)'!$E63/4)*MIN(1,POWER((Z$5-'Finances (saisie)'!$D$44)/('Finances (saisie)'!$E$44-'Finances (saisie)'!$D$44+1),'Calculs intermédiaires'!$L$2)),0)</f>
        <v>#NUM!</v>
      </c>
      <c r="AA28" s="235"/>
      <c r="AB28" s="183"/>
      <c r="AC28" s="183"/>
      <c r="AD28" s="183"/>
      <c r="AE28" s="183"/>
      <c r="AF28" s="183"/>
      <c r="AG28" s="183"/>
      <c r="AH28" s="183"/>
      <c r="AI28" s="183"/>
      <c r="AJ28" s="183"/>
      <c r="AK28" s="183"/>
      <c r="AL28" s="183"/>
      <c r="AM28" s="183"/>
      <c r="AN28" s="183"/>
      <c r="AO28" s="183"/>
      <c r="AP28" s="183"/>
      <c r="AQ28" s="183"/>
      <c r="AR28" s="183"/>
      <c r="AS28" s="183"/>
      <c r="AT28" s="183"/>
      <c r="AU28" s="183"/>
      <c r="AV28" s="183"/>
      <c r="AW28" s="183"/>
      <c r="AX28" s="183"/>
      <c r="AY28" s="183"/>
      <c r="AZ28" s="183"/>
      <c r="BA28" s="183"/>
      <c r="BB28" s="183"/>
      <c r="BC28" s="183"/>
      <c r="BD28" s="183"/>
      <c r="BE28" s="183"/>
      <c r="BF28" s="183"/>
      <c r="BG28" s="183"/>
      <c r="BH28" s="183"/>
      <c r="BI28" s="183"/>
      <c r="BJ28" s="183"/>
      <c r="BK28" s="183"/>
      <c r="BL28" s="183"/>
      <c r="BM28" s="183"/>
    </row>
    <row r="29" spans="1:65" s="184" customFormat="1" x14ac:dyDescent="0.25">
      <c r="A29" s="183"/>
      <c r="B29" s="93" t="s">
        <v>34</v>
      </c>
      <c r="C29" s="94" t="e">
        <f>IF('Finances (saisie)'!$D$44&lt;'Calculs intermédiaires'!C$5,('Finances (saisie)'!$E64/4)*MIN(1,POWER((C$5-'Finances (saisie)'!$D$44)/('Finances (saisie)'!$E$44-'Finances (saisie)'!$D$44+1),'Calculs intermédiaires'!$L$2)),0)</f>
        <v>#NUM!</v>
      </c>
      <c r="D29" s="94" t="e">
        <f>IF('Finances (saisie)'!$D$44&lt;'Calculs intermédiaires'!D$5,('Finances (saisie)'!$E64/4)*MIN(1,POWER((D$5-'Finances (saisie)'!$D$44)/('Finances (saisie)'!$E$44-'Finances (saisie)'!$D$44+1),'Calculs intermédiaires'!$L$2)),0)</f>
        <v>#NUM!</v>
      </c>
      <c r="E29" s="94" t="e">
        <f>IF('Finances (saisie)'!$D$44&lt;'Calculs intermédiaires'!E$5,('Finances (saisie)'!$E64/4)*MIN(1,POWER((E$5-'Finances (saisie)'!$D$44)/('Finances (saisie)'!$E$44-'Finances (saisie)'!$D$44+1),'Calculs intermédiaires'!$L$2)),0)</f>
        <v>#NUM!</v>
      </c>
      <c r="F29" s="94" t="e">
        <f>IF('Finances (saisie)'!$D$44&lt;'Calculs intermédiaires'!F$5,('Finances (saisie)'!$E64/4)*MIN(1,POWER((F$5-'Finances (saisie)'!$D$44)/('Finances (saisie)'!$E$44-'Finances (saisie)'!$D$44+1),'Calculs intermédiaires'!$L$2)),0)</f>
        <v>#NUM!</v>
      </c>
      <c r="G29" s="94" t="e">
        <f>IF('Finances (saisie)'!$D$44&lt;'Calculs intermédiaires'!G$5,('Finances (saisie)'!$E64/4)*MIN(1,POWER((G$5-'Finances (saisie)'!$D$44)/('Finances (saisie)'!$E$44-'Finances (saisie)'!$D$44+1),'Calculs intermédiaires'!$L$2)),0)</f>
        <v>#NUM!</v>
      </c>
      <c r="H29" s="94" t="e">
        <f>IF('Finances (saisie)'!$D$44&lt;'Calculs intermédiaires'!H$5,('Finances (saisie)'!$E64/4)*MIN(1,POWER((H$5-'Finances (saisie)'!$D$44)/('Finances (saisie)'!$E$44-'Finances (saisie)'!$D$44+1),'Calculs intermédiaires'!$L$2)),0)</f>
        <v>#NUM!</v>
      </c>
      <c r="I29" s="94" t="e">
        <f>IF('Finances (saisie)'!$D$44&lt;'Calculs intermédiaires'!I$5,('Finances (saisie)'!$E64/4)*MIN(1,POWER((I$5-'Finances (saisie)'!$D$44)/('Finances (saisie)'!$E$44-'Finances (saisie)'!$D$44+1),'Calculs intermédiaires'!$L$2)),0)</f>
        <v>#NUM!</v>
      </c>
      <c r="J29" s="94" t="e">
        <f>IF('Finances (saisie)'!$D$44&lt;'Calculs intermédiaires'!J$5,('Finances (saisie)'!$E64/4)*MIN(1,POWER((J$5-'Finances (saisie)'!$D$44)/('Finances (saisie)'!$E$44-'Finances (saisie)'!$D$44+1),'Calculs intermédiaires'!$L$2)),0)</f>
        <v>#NUM!</v>
      </c>
      <c r="K29" s="94" t="e">
        <f>IF('Finances (saisie)'!$D$44&lt;'Calculs intermédiaires'!K$5,('Finances (saisie)'!$E64/4)*MIN(1,POWER((K$5-'Finances (saisie)'!$D$44)/('Finances (saisie)'!$E$44-'Finances (saisie)'!$D$44+1),'Calculs intermédiaires'!$L$2)),0)</f>
        <v>#NUM!</v>
      </c>
      <c r="L29" s="94" t="e">
        <f>IF('Finances (saisie)'!$D$44&lt;'Calculs intermédiaires'!L$5,('Finances (saisie)'!$E64/4)*MIN(1,POWER((L$5-'Finances (saisie)'!$D$44)/('Finances (saisie)'!$E$44-'Finances (saisie)'!$D$44+1),'Calculs intermédiaires'!$L$2)),0)</f>
        <v>#NUM!</v>
      </c>
      <c r="M29" s="94" t="e">
        <f>IF('Finances (saisie)'!$D$44&lt;'Calculs intermédiaires'!M$5,('Finances (saisie)'!$E64/4)*MIN(1,POWER((M$5-'Finances (saisie)'!$D$44)/('Finances (saisie)'!$E$44-'Finances (saisie)'!$D$44+1),'Calculs intermédiaires'!$L$2)),0)</f>
        <v>#NUM!</v>
      </c>
      <c r="N29" s="94" t="e">
        <f>IF('Finances (saisie)'!$D$44&lt;'Calculs intermédiaires'!N$5,('Finances (saisie)'!$E64/4)*MIN(1,POWER((N$5-'Finances (saisie)'!$D$44)/('Finances (saisie)'!$E$44-'Finances (saisie)'!$D$44+1),'Calculs intermédiaires'!$L$2)),0)</f>
        <v>#NUM!</v>
      </c>
      <c r="O29" s="94" t="e">
        <f>IF('Finances (saisie)'!$D$44&lt;'Calculs intermédiaires'!O$5,('Finances (saisie)'!$E64/4)*MIN(1,POWER((O$5-'Finances (saisie)'!$D$44)/('Finances (saisie)'!$E$44-'Finances (saisie)'!$D$44+1),'Calculs intermédiaires'!$L$2)),0)</f>
        <v>#NUM!</v>
      </c>
      <c r="P29" s="94" t="e">
        <f>IF('Finances (saisie)'!$D$44&lt;'Calculs intermédiaires'!P$5,('Finances (saisie)'!$E64/4)*MIN(1,POWER((P$5-'Finances (saisie)'!$D$44)/('Finances (saisie)'!$E$44-'Finances (saisie)'!$D$44+1),'Calculs intermédiaires'!$L$2)),0)</f>
        <v>#NUM!</v>
      </c>
      <c r="Q29" s="94" t="e">
        <f>IF('Finances (saisie)'!$D$44&lt;'Calculs intermédiaires'!Q$5,('Finances (saisie)'!$E64/4)*MIN(1,POWER((Q$5-'Finances (saisie)'!$D$44)/('Finances (saisie)'!$E$44-'Finances (saisie)'!$D$44+1),'Calculs intermédiaires'!$L$2)),0)</f>
        <v>#NUM!</v>
      </c>
      <c r="R29" s="94" t="e">
        <f>IF('Finances (saisie)'!$D$44&lt;'Calculs intermédiaires'!R$5,('Finances (saisie)'!$E64/4)*MIN(1,POWER((R$5-'Finances (saisie)'!$D$44)/('Finances (saisie)'!$E$44-'Finances (saisie)'!$D$44+1),'Calculs intermédiaires'!$L$2)),0)</f>
        <v>#NUM!</v>
      </c>
      <c r="S29" s="94" t="e">
        <f>IF('Finances (saisie)'!$D$44&lt;'Calculs intermédiaires'!S$5,('Finances (saisie)'!$E64/4)*MIN(1,POWER((S$5-'Finances (saisie)'!$D$44)/('Finances (saisie)'!$E$44-'Finances (saisie)'!$D$44+1),'Calculs intermédiaires'!$L$2)),0)</f>
        <v>#NUM!</v>
      </c>
      <c r="T29" s="94" t="e">
        <f>IF('Finances (saisie)'!$D$44&lt;'Calculs intermédiaires'!T$5,('Finances (saisie)'!$E64/4)*MIN(1,POWER((T$5-'Finances (saisie)'!$D$44)/('Finances (saisie)'!$E$44-'Finances (saisie)'!$D$44+1),'Calculs intermédiaires'!$L$2)),0)</f>
        <v>#NUM!</v>
      </c>
      <c r="U29" s="94" t="e">
        <f>IF('Finances (saisie)'!$D$44&lt;'Calculs intermédiaires'!U$5,('Finances (saisie)'!$E64/4)*MIN(1,POWER((U$5-'Finances (saisie)'!$D$44)/('Finances (saisie)'!$E$44-'Finances (saisie)'!$D$44+1),'Calculs intermédiaires'!$L$2)),0)</f>
        <v>#NUM!</v>
      </c>
      <c r="V29" s="94" t="e">
        <f>IF('Finances (saisie)'!$D$44&lt;'Calculs intermédiaires'!V$5,('Finances (saisie)'!$E64/4)*MIN(1,POWER((V$5-'Finances (saisie)'!$D$44)/('Finances (saisie)'!$E$44-'Finances (saisie)'!$D$44+1),'Calculs intermédiaires'!$L$2)),0)</f>
        <v>#NUM!</v>
      </c>
      <c r="W29" s="94" t="e">
        <f>IF('Finances (saisie)'!$D$44&lt;'Calculs intermédiaires'!W$5,('Finances (saisie)'!$E64/4)*MIN(1,POWER((W$5-'Finances (saisie)'!$D$44)/('Finances (saisie)'!$E$44-'Finances (saisie)'!$D$44+1),'Calculs intermédiaires'!$L$2)),0)</f>
        <v>#NUM!</v>
      </c>
      <c r="X29" s="94" t="e">
        <f>IF('Finances (saisie)'!$D$44&lt;'Calculs intermédiaires'!X$5,('Finances (saisie)'!$E64/4)*MIN(1,POWER((X$5-'Finances (saisie)'!$D$44)/('Finances (saisie)'!$E$44-'Finances (saisie)'!$D$44+1),'Calculs intermédiaires'!$L$2)),0)</f>
        <v>#NUM!</v>
      </c>
      <c r="Y29" s="94" t="e">
        <f>IF('Finances (saisie)'!$D$44&lt;'Calculs intermédiaires'!Y$5,('Finances (saisie)'!$E64/4)*MIN(1,POWER((Y$5-'Finances (saisie)'!$D$44)/('Finances (saisie)'!$E$44-'Finances (saisie)'!$D$44+1),'Calculs intermédiaires'!$L$2)),0)</f>
        <v>#NUM!</v>
      </c>
      <c r="Z29" s="94" t="e">
        <f>IF('Finances (saisie)'!$D$44&lt;'Calculs intermédiaires'!Z$5,('Finances (saisie)'!$E64/4)*MIN(1,POWER((Z$5-'Finances (saisie)'!$D$44)/('Finances (saisie)'!$E$44-'Finances (saisie)'!$D$44+1),'Calculs intermédiaires'!$L$2)),0)</f>
        <v>#NUM!</v>
      </c>
      <c r="AA29" s="235"/>
      <c r="AB29" s="183"/>
      <c r="AC29" s="183"/>
      <c r="AD29" s="183"/>
      <c r="AE29" s="183"/>
      <c r="AF29" s="183"/>
      <c r="AG29" s="183"/>
      <c r="AH29" s="183"/>
      <c r="AI29" s="183"/>
      <c r="AJ29" s="183"/>
      <c r="AK29" s="183"/>
      <c r="AL29" s="183"/>
      <c r="AM29" s="183"/>
      <c r="AN29" s="183"/>
      <c r="AO29" s="183"/>
      <c r="AP29" s="183"/>
      <c r="AQ29" s="183"/>
      <c r="AR29" s="183"/>
      <c r="AS29" s="183"/>
      <c r="AT29" s="183"/>
      <c r="AU29" s="183"/>
      <c r="AV29" s="183"/>
      <c r="AW29" s="183"/>
      <c r="AX29" s="183"/>
      <c r="AY29" s="183"/>
      <c r="AZ29" s="183"/>
      <c r="BA29" s="183"/>
      <c r="BB29" s="183"/>
      <c r="BC29" s="183"/>
      <c r="BD29" s="183"/>
      <c r="BE29" s="183"/>
      <c r="BF29" s="183"/>
      <c r="BG29" s="183"/>
      <c r="BH29" s="183"/>
      <c r="BI29" s="183"/>
      <c r="BJ29" s="183"/>
      <c r="BK29" s="183"/>
      <c r="BL29" s="183"/>
      <c r="BM29" s="183"/>
    </row>
    <row r="30" spans="1:65" s="184" customFormat="1" x14ac:dyDescent="0.25">
      <c r="A30" s="183"/>
      <c r="B30" s="93" t="s">
        <v>35</v>
      </c>
      <c r="C30" s="94" t="e">
        <f>IF('Finances (saisie)'!$D$44&lt;'Calculs intermédiaires'!C$5,('Finances (saisie)'!$E65/4)*MIN(1,POWER((C$5-'Finances (saisie)'!$D$44)/('Finances (saisie)'!$E$44-'Finances (saisie)'!$D$44+1),'Calculs intermédiaires'!$L$2)),0)</f>
        <v>#NUM!</v>
      </c>
      <c r="D30" s="94" t="e">
        <f>IF('Finances (saisie)'!$D$44&lt;'Calculs intermédiaires'!D$5,('Finances (saisie)'!$E65/4)*MIN(1,POWER((D$5-'Finances (saisie)'!$D$44)/('Finances (saisie)'!$E$44-'Finances (saisie)'!$D$44+1),'Calculs intermédiaires'!$L$2)),0)</f>
        <v>#NUM!</v>
      </c>
      <c r="E30" s="94" t="e">
        <f>IF('Finances (saisie)'!$D$44&lt;'Calculs intermédiaires'!E$5,('Finances (saisie)'!$E65/4)*MIN(1,POWER((E$5-'Finances (saisie)'!$D$44)/('Finances (saisie)'!$E$44-'Finances (saisie)'!$D$44+1),'Calculs intermédiaires'!$L$2)),0)</f>
        <v>#NUM!</v>
      </c>
      <c r="F30" s="94" t="e">
        <f>IF('Finances (saisie)'!$D$44&lt;'Calculs intermédiaires'!F$5,('Finances (saisie)'!$E65/4)*MIN(1,POWER((F$5-'Finances (saisie)'!$D$44)/('Finances (saisie)'!$E$44-'Finances (saisie)'!$D$44+1),'Calculs intermédiaires'!$L$2)),0)</f>
        <v>#NUM!</v>
      </c>
      <c r="G30" s="94" t="e">
        <f>IF('Finances (saisie)'!$D$44&lt;'Calculs intermédiaires'!G$5,('Finances (saisie)'!$E65/4)*MIN(1,POWER((G$5-'Finances (saisie)'!$D$44)/('Finances (saisie)'!$E$44-'Finances (saisie)'!$D$44+1),'Calculs intermédiaires'!$L$2)),0)</f>
        <v>#NUM!</v>
      </c>
      <c r="H30" s="94" t="e">
        <f>IF('Finances (saisie)'!$D$44&lt;'Calculs intermédiaires'!H$5,('Finances (saisie)'!$E65/4)*MIN(1,POWER((H$5-'Finances (saisie)'!$D$44)/('Finances (saisie)'!$E$44-'Finances (saisie)'!$D$44+1),'Calculs intermédiaires'!$L$2)),0)</f>
        <v>#NUM!</v>
      </c>
      <c r="I30" s="94" t="e">
        <f>IF('Finances (saisie)'!$D$44&lt;'Calculs intermédiaires'!I$5,('Finances (saisie)'!$E65/4)*MIN(1,POWER((I$5-'Finances (saisie)'!$D$44)/('Finances (saisie)'!$E$44-'Finances (saisie)'!$D$44+1),'Calculs intermédiaires'!$L$2)),0)</f>
        <v>#NUM!</v>
      </c>
      <c r="J30" s="94" t="e">
        <f>IF('Finances (saisie)'!$D$44&lt;'Calculs intermédiaires'!J$5,('Finances (saisie)'!$E65/4)*MIN(1,POWER((J$5-'Finances (saisie)'!$D$44)/('Finances (saisie)'!$E$44-'Finances (saisie)'!$D$44+1),'Calculs intermédiaires'!$L$2)),0)</f>
        <v>#NUM!</v>
      </c>
      <c r="K30" s="94" t="e">
        <f>IF('Finances (saisie)'!$D$44&lt;'Calculs intermédiaires'!K$5,('Finances (saisie)'!$E65/4)*MIN(1,POWER((K$5-'Finances (saisie)'!$D$44)/('Finances (saisie)'!$E$44-'Finances (saisie)'!$D$44+1),'Calculs intermédiaires'!$L$2)),0)</f>
        <v>#NUM!</v>
      </c>
      <c r="L30" s="94" t="e">
        <f>IF('Finances (saisie)'!$D$44&lt;'Calculs intermédiaires'!L$5,('Finances (saisie)'!$E65/4)*MIN(1,POWER((L$5-'Finances (saisie)'!$D$44)/('Finances (saisie)'!$E$44-'Finances (saisie)'!$D$44+1),'Calculs intermédiaires'!$L$2)),0)</f>
        <v>#NUM!</v>
      </c>
      <c r="M30" s="94" t="e">
        <f>IF('Finances (saisie)'!$D$44&lt;'Calculs intermédiaires'!M$5,('Finances (saisie)'!$E65/4)*MIN(1,POWER((M$5-'Finances (saisie)'!$D$44)/('Finances (saisie)'!$E$44-'Finances (saisie)'!$D$44+1),'Calculs intermédiaires'!$L$2)),0)</f>
        <v>#NUM!</v>
      </c>
      <c r="N30" s="94" t="e">
        <f>IF('Finances (saisie)'!$D$44&lt;'Calculs intermédiaires'!N$5,('Finances (saisie)'!$E65/4)*MIN(1,POWER((N$5-'Finances (saisie)'!$D$44)/('Finances (saisie)'!$E$44-'Finances (saisie)'!$D$44+1),'Calculs intermédiaires'!$L$2)),0)</f>
        <v>#NUM!</v>
      </c>
      <c r="O30" s="94" t="e">
        <f>IF('Finances (saisie)'!$D$44&lt;'Calculs intermédiaires'!O$5,('Finances (saisie)'!$E65/4)*MIN(1,POWER((O$5-'Finances (saisie)'!$D$44)/('Finances (saisie)'!$E$44-'Finances (saisie)'!$D$44+1),'Calculs intermédiaires'!$L$2)),0)</f>
        <v>#NUM!</v>
      </c>
      <c r="P30" s="94" t="e">
        <f>IF('Finances (saisie)'!$D$44&lt;'Calculs intermédiaires'!P$5,('Finances (saisie)'!$E65/4)*MIN(1,POWER((P$5-'Finances (saisie)'!$D$44)/('Finances (saisie)'!$E$44-'Finances (saisie)'!$D$44+1),'Calculs intermédiaires'!$L$2)),0)</f>
        <v>#NUM!</v>
      </c>
      <c r="Q30" s="94" t="e">
        <f>IF('Finances (saisie)'!$D$44&lt;'Calculs intermédiaires'!Q$5,('Finances (saisie)'!$E65/4)*MIN(1,POWER((Q$5-'Finances (saisie)'!$D$44)/('Finances (saisie)'!$E$44-'Finances (saisie)'!$D$44+1),'Calculs intermédiaires'!$L$2)),0)</f>
        <v>#NUM!</v>
      </c>
      <c r="R30" s="94" t="e">
        <f>IF('Finances (saisie)'!$D$44&lt;'Calculs intermédiaires'!R$5,('Finances (saisie)'!$E65/4)*MIN(1,POWER((R$5-'Finances (saisie)'!$D$44)/('Finances (saisie)'!$E$44-'Finances (saisie)'!$D$44+1),'Calculs intermédiaires'!$L$2)),0)</f>
        <v>#NUM!</v>
      </c>
      <c r="S30" s="94" t="e">
        <f>IF('Finances (saisie)'!$D$44&lt;'Calculs intermédiaires'!S$5,('Finances (saisie)'!$E65/4)*MIN(1,POWER((S$5-'Finances (saisie)'!$D$44)/('Finances (saisie)'!$E$44-'Finances (saisie)'!$D$44+1),'Calculs intermédiaires'!$L$2)),0)</f>
        <v>#NUM!</v>
      </c>
      <c r="T30" s="94" t="e">
        <f>IF('Finances (saisie)'!$D$44&lt;'Calculs intermédiaires'!T$5,('Finances (saisie)'!$E65/4)*MIN(1,POWER((T$5-'Finances (saisie)'!$D$44)/('Finances (saisie)'!$E$44-'Finances (saisie)'!$D$44+1),'Calculs intermédiaires'!$L$2)),0)</f>
        <v>#NUM!</v>
      </c>
      <c r="U30" s="94" t="e">
        <f>IF('Finances (saisie)'!$D$44&lt;'Calculs intermédiaires'!U$5,('Finances (saisie)'!$E65/4)*MIN(1,POWER((U$5-'Finances (saisie)'!$D$44)/('Finances (saisie)'!$E$44-'Finances (saisie)'!$D$44+1),'Calculs intermédiaires'!$L$2)),0)</f>
        <v>#NUM!</v>
      </c>
      <c r="V30" s="94" t="e">
        <f>IF('Finances (saisie)'!$D$44&lt;'Calculs intermédiaires'!V$5,('Finances (saisie)'!$E65/4)*MIN(1,POWER((V$5-'Finances (saisie)'!$D$44)/('Finances (saisie)'!$E$44-'Finances (saisie)'!$D$44+1),'Calculs intermédiaires'!$L$2)),0)</f>
        <v>#NUM!</v>
      </c>
      <c r="W30" s="94" t="e">
        <f>IF('Finances (saisie)'!$D$44&lt;'Calculs intermédiaires'!W$5,('Finances (saisie)'!$E65/4)*MIN(1,POWER((W$5-'Finances (saisie)'!$D$44)/('Finances (saisie)'!$E$44-'Finances (saisie)'!$D$44+1),'Calculs intermédiaires'!$L$2)),0)</f>
        <v>#NUM!</v>
      </c>
      <c r="X30" s="94" t="e">
        <f>IF('Finances (saisie)'!$D$44&lt;'Calculs intermédiaires'!X$5,('Finances (saisie)'!$E65/4)*MIN(1,POWER((X$5-'Finances (saisie)'!$D$44)/('Finances (saisie)'!$E$44-'Finances (saisie)'!$D$44+1),'Calculs intermédiaires'!$L$2)),0)</f>
        <v>#NUM!</v>
      </c>
      <c r="Y30" s="94" t="e">
        <f>IF('Finances (saisie)'!$D$44&lt;'Calculs intermédiaires'!Y$5,('Finances (saisie)'!$E65/4)*MIN(1,POWER((Y$5-'Finances (saisie)'!$D$44)/('Finances (saisie)'!$E$44-'Finances (saisie)'!$D$44+1),'Calculs intermédiaires'!$L$2)),0)</f>
        <v>#NUM!</v>
      </c>
      <c r="Z30" s="94" t="e">
        <f>IF('Finances (saisie)'!$D$44&lt;'Calculs intermédiaires'!Z$5,('Finances (saisie)'!$E65/4)*MIN(1,POWER((Z$5-'Finances (saisie)'!$D$44)/('Finances (saisie)'!$E$44-'Finances (saisie)'!$D$44+1),'Calculs intermédiaires'!$L$2)),0)</f>
        <v>#NUM!</v>
      </c>
      <c r="AA30" s="236"/>
      <c r="AB30" s="183"/>
      <c r="AC30" s="183"/>
      <c r="AD30" s="183"/>
      <c r="AE30" s="183"/>
      <c r="AF30" s="183"/>
      <c r="AG30" s="183"/>
      <c r="AH30" s="183"/>
      <c r="AI30" s="183"/>
      <c r="AJ30" s="183"/>
      <c r="AK30" s="183"/>
      <c r="AL30" s="183"/>
      <c r="AM30" s="183"/>
      <c r="AN30" s="183"/>
      <c r="AO30" s="183"/>
      <c r="AP30" s="183"/>
      <c r="AQ30" s="183"/>
      <c r="AR30" s="183"/>
      <c r="AS30" s="183"/>
      <c r="AT30" s="183"/>
      <c r="AU30" s="183"/>
      <c r="AV30" s="183"/>
      <c r="AW30" s="183"/>
      <c r="AX30" s="183"/>
      <c r="AY30" s="183"/>
      <c r="AZ30" s="183"/>
      <c r="BA30" s="183"/>
      <c r="BB30" s="183"/>
      <c r="BC30" s="183"/>
      <c r="BD30" s="183"/>
      <c r="BE30" s="183"/>
      <c r="BF30" s="183"/>
      <c r="BG30" s="183"/>
      <c r="BH30" s="183"/>
      <c r="BI30" s="183"/>
      <c r="BJ30" s="183"/>
      <c r="BK30" s="183"/>
      <c r="BL30" s="183"/>
      <c r="BM30" s="183"/>
    </row>
    <row r="31" spans="1:65" s="184" customFormat="1" x14ac:dyDescent="0.25">
      <c r="A31" s="183"/>
      <c r="B31" s="95" t="s">
        <v>175</v>
      </c>
      <c r="C31" s="96" t="e">
        <f>SUM(C24:C30)</f>
        <v>#NUM!</v>
      </c>
      <c r="D31" s="96" t="e">
        <f t="shared" ref="D31:Z31" si="0">SUM(D24:D30)</f>
        <v>#NUM!</v>
      </c>
      <c r="E31" s="96" t="e">
        <f t="shared" si="0"/>
        <v>#NUM!</v>
      </c>
      <c r="F31" s="96" t="e">
        <f t="shared" si="0"/>
        <v>#NUM!</v>
      </c>
      <c r="G31" s="96" t="e">
        <f t="shared" si="0"/>
        <v>#NUM!</v>
      </c>
      <c r="H31" s="96" t="e">
        <f t="shared" si="0"/>
        <v>#NUM!</v>
      </c>
      <c r="I31" s="96" t="e">
        <f t="shared" si="0"/>
        <v>#NUM!</v>
      </c>
      <c r="J31" s="96" t="e">
        <f t="shared" si="0"/>
        <v>#NUM!</v>
      </c>
      <c r="K31" s="96" t="e">
        <f t="shared" si="0"/>
        <v>#NUM!</v>
      </c>
      <c r="L31" s="96" t="e">
        <f t="shared" si="0"/>
        <v>#NUM!</v>
      </c>
      <c r="M31" s="96" t="e">
        <f t="shared" si="0"/>
        <v>#NUM!</v>
      </c>
      <c r="N31" s="96" t="e">
        <f t="shared" si="0"/>
        <v>#NUM!</v>
      </c>
      <c r="O31" s="96" t="e">
        <f t="shared" si="0"/>
        <v>#NUM!</v>
      </c>
      <c r="P31" s="96" t="e">
        <f t="shared" si="0"/>
        <v>#NUM!</v>
      </c>
      <c r="Q31" s="96" t="e">
        <f t="shared" si="0"/>
        <v>#NUM!</v>
      </c>
      <c r="R31" s="96" t="e">
        <f t="shared" si="0"/>
        <v>#NUM!</v>
      </c>
      <c r="S31" s="96" t="e">
        <f t="shared" si="0"/>
        <v>#NUM!</v>
      </c>
      <c r="T31" s="96" t="e">
        <f t="shared" si="0"/>
        <v>#NUM!</v>
      </c>
      <c r="U31" s="96" t="e">
        <f t="shared" si="0"/>
        <v>#NUM!</v>
      </c>
      <c r="V31" s="96" t="e">
        <f t="shared" si="0"/>
        <v>#NUM!</v>
      </c>
      <c r="W31" s="96" t="e">
        <f t="shared" si="0"/>
        <v>#NUM!</v>
      </c>
      <c r="X31" s="96" t="e">
        <f t="shared" si="0"/>
        <v>#NUM!</v>
      </c>
      <c r="Y31" s="96" t="e">
        <f t="shared" si="0"/>
        <v>#NUM!</v>
      </c>
      <c r="Z31" s="96" t="e">
        <f t="shared" si="0"/>
        <v>#NUM!</v>
      </c>
      <c r="AA31" s="96"/>
      <c r="AB31" s="183"/>
      <c r="AC31" s="183"/>
      <c r="AD31" s="183"/>
      <c r="AE31" s="183"/>
      <c r="AF31" s="183"/>
      <c r="AG31" s="183"/>
      <c r="AH31" s="183"/>
      <c r="AI31" s="183"/>
      <c r="AJ31" s="183"/>
      <c r="AK31" s="183"/>
      <c r="AL31" s="183"/>
      <c r="AM31" s="183"/>
      <c r="AN31" s="183"/>
      <c r="AO31" s="183"/>
      <c r="AP31" s="183"/>
      <c r="AQ31" s="183"/>
      <c r="AR31" s="183"/>
      <c r="AS31" s="183"/>
      <c r="AT31" s="183"/>
      <c r="AU31" s="183"/>
      <c r="AV31" s="183"/>
      <c r="AW31" s="183"/>
      <c r="AX31" s="183"/>
      <c r="AY31" s="183"/>
      <c r="AZ31" s="183"/>
      <c r="BA31" s="183"/>
      <c r="BB31" s="183"/>
      <c r="BC31" s="183"/>
      <c r="BD31" s="183"/>
      <c r="BE31" s="183"/>
      <c r="BF31" s="183"/>
      <c r="BG31" s="183"/>
      <c r="BH31" s="183"/>
      <c r="BI31" s="183"/>
      <c r="BJ31" s="183"/>
      <c r="BK31" s="183"/>
      <c r="BL31" s="183"/>
      <c r="BM31" s="183"/>
    </row>
    <row r="32" spans="1:65" x14ac:dyDescent="0.25">
      <c r="B32" s="91"/>
      <c r="C32" s="92"/>
      <c r="D32" s="92"/>
      <c r="E32" s="92"/>
      <c r="F32" s="92"/>
      <c r="G32" s="92"/>
      <c r="H32" s="92"/>
      <c r="I32" s="92"/>
      <c r="J32" s="92"/>
      <c r="K32" s="92"/>
      <c r="L32" s="92"/>
      <c r="M32" s="92"/>
      <c r="N32" s="92"/>
      <c r="O32" s="92"/>
      <c r="P32" s="92"/>
      <c r="Q32" s="92"/>
      <c r="R32" s="92"/>
      <c r="S32" s="92"/>
      <c r="T32" s="92"/>
      <c r="U32" s="92"/>
      <c r="V32" s="92"/>
      <c r="W32" s="92"/>
      <c r="X32" s="92"/>
      <c r="Y32" s="92"/>
      <c r="Z32" s="92"/>
      <c r="AA32" s="92"/>
    </row>
    <row r="33" spans="2:27" x14ac:dyDescent="0.25">
      <c r="B33" s="91"/>
      <c r="C33" s="190"/>
      <c r="D33" s="190"/>
      <c r="E33" s="190"/>
      <c r="F33" s="190"/>
      <c r="G33" s="190"/>
      <c r="H33" s="190"/>
      <c r="I33" s="190"/>
      <c r="J33" s="190"/>
      <c r="K33" s="190"/>
      <c r="L33" s="190"/>
      <c r="M33" s="190"/>
      <c r="N33" s="190"/>
      <c r="O33" s="190"/>
      <c r="P33" s="190"/>
      <c r="Q33" s="190"/>
      <c r="R33" s="190"/>
      <c r="S33" s="190"/>
      <c r="T33" s="190"/>
      <c r="U33" s="190"/>
      <c r="V33" s="190"/>
      <c r="W33" s="190"/>
      <c r="X33" s="190"/>
      <c r="Y33" s="190"/>
      <c r="Z33" s="190"/>
      <c r="AA33" s="190"/>
    </row>
    <row r="34" spans="2:27" x14ac:dyDescent="0.25">
      <c r="B34" s="91"/>
      <c r="C34" s="92"/>
      <c r="D34" s="92"/>
      <c r="E34" s="92"/>
      <c r="F34" s="92"/>
      <c r="G34" s="92"/>
      <c r="H34" s="92"/>
      <c r="I34" s="92"/>
      <c r="J34" s="92"/>
      <c r="K34" s="92"/>
      <c r="L34" s="92"/>
      <c r="M34" s="92"/>
      <c r="N34" s="92"/>
      <c r="O34" s="92"/>
      <c r="P34" s="92"/>
      <c r="Q34" s="92"/>
      <c r="R34" s="92"/>
      <c r="S34" s="92"/>
      <c r="T34" s="92"/>
      <c r="U34" s="92"/>
      <c r="V34" s="92"/>
      <c r="W34" s="92"/>
      <c r="X34" s="92"/>
      <c r="Y34" s="92"/>
      <c r="Z34" s="92"/>
      <c r="AA34" s="92"/>
    </row>
    <row r="35" spans="2:27" ht="25.5" x14ac:dyDescent="0.25">
      <c r="B35" s="191" t="s">
        <v>77</v>
      </c>
      <c r="C35" s="94">
        <v>0</v>
      </c>
      <c r="D35" s="94" t="e">
        <f>IF(Rentabilité!C17&lt;0,IF(Rentabilité!D17&lt;0,1,-Rentabilité!C17/(Rentabilité!D17-Rentabilité!C17))+C35,C35)</f>
        <v>#DIV/0!</v>
      </c>
      <c r="E35" s="94" t="e">
        <f>IF(Rentabilité!D17&lt;0,IF(Rentabilité!E17&lt;0,1,-Rentabilité!D17/(Rentabilité!E17-Rentabilité!D17))+D35,D35)</f>
        <v>#DIV/0!</v>
      </c>
      <c r="F35" s="94" t="e">
        <f>IF(Rentabilité!E17&lt;0,IF(Rentabilité!F17&lt;0,1,-Rentabilité!E17/(Rentabilité!F17-Rentabilité!E17))+E35,E35)</f>
        <v>#DIV/0!</v>
      </c>
      <c r="G35" s="94" t="e">
        <f>IF(Rentabilité!F17&lt;0,IF(Rentabilité!G17&lt;0,1,-Rentabilité!F17/(Rentabilité!G17-Rentabilité!F17))+F35,F35)</f>
        <v>#DIV/0!</v>
      </c>
      <c r="H35" s="94" t="e">
        <f>IF(Rentabilité!G17&lt;0,IF(Rentabilité!H17&lt;0,1,-Rentabilité!G17/(Rentabilité!H17-Rentabilité!G17))+G35,G35)</f>
        <v>#DIV/0!</v>
      </c>
      <c r="I35" s="94" t="e">
        <f>IF(Rentabilité!H17&lt;0,IF(Rentabilité!I17&lt;0,1,-Rentabilité!H17/(Rentabilité!I17-Rentabilité!H17))+H35,H35)</f>
        <v>#DIV/0!</v>
      </c>
      <c r="J35" s="94" t="e">
        <f>IF(Rentabilité!I17&lt;0,IF(Rentabilité!J17&lt;0,1,-Rentabilité!I17/(Rentabilité!J17-Rentabilité!I17))+I35,I35)</f>
        <v>#DIV/0!</v>
      </c>
      <c r="K35" s="94" t="e">
        <f>IF(Rentabilité!J17&lt;0,IF(Rentabilité!K17&lt;0,1,-Rentabilité!J17/(Rentabilité!K17-Rentabilité!J17))+J35,J35)</f>
        <v>#DIV/0!</v>
      </c>
      <c r="L35" s="94" t="e">
        <f>IF(Rentabilité!K17&lt;0,IF(Rentabilité!L17&lt;0,1,-Rentabilité!K17/(Rentabilité!L17-Rentabilité!K17))+K35,K35)</f>
        <v>#DIV/0!</v>
      </c>
      <c r="M35" s="94" t="e">
        <f>IF(Rentabilité!L17&lt;0,IF(Rentabilité!M17&lt;0,1,-Rentabilité!L17/(Rentabilité!M17-Rentabilité!L17))+L35,L35)</f>
        <v>#DIV/0!</v>
      </c>
      <c r="N35" s="94" t="e">
        <f>IF(Rentabilité!M17&lt;0,IF(Rentabilité!N17&lt;0,1,-Rentabilité!M17/(Rentabilité!N17-Rentabilité!M17))+M35,M35)</f>
        <v>#DIV/0!</v>
      </c>
      <c r="O35" s="94" t="e">
        <f>IF(Rentabilité!N17&lt;0,IF(Rentabilité!O17&lt;0,1,-Rentabilité!N17/(Rentabilité!O17-Rentabilité!N17))+N35,N35)</f>
        <v>#DIV/0!</v>
      </c>
      <c r="P35" s="94" t="e">
        <f>IF(Rentabilité!O17&lt;0,IF(Rentabilité!P17&lt;0,1,-Rentabilité!O17/(Rentabilité!P17-Rentabilité!O17))+O35,O35)</f>
        <v>#DIV/0!</v>
      </c>
      <c r="Q35" s="94" t="e">
        <f>IF(Rentabilité!P17&lt;0,IF(Rentabilité!Q17&lt;0,1,-Rentabilité!P17/(Rentabilité!Q17-Rentabilité!P17))+P35,P35)</f>
        <v>#DIV/0!</v>
      </c>
      <c r="R35" s="94" t="e">
        <f>IF(Rentabilité!Q17&lt;0,IF(Rentabilité!R17&lt;0,1,-Rentabilité!Q17/(Rentabilité!R17-Rentabilité!Q17))+Q35,Q35)</f>
        <v>#DIV/0!</v>
      </c>
      <c r="S35" s="94" t="e">
        <f>IF(Rentabilité!R17&lt;0,IF(Rentabilité!S17&lt;0,1,-Rentabilité!R17/(Rentabilité!S17-Rentabilité!R17))+R35,R35)</f>
        <v>#DIV/0!</v>
      </c>
      <c r="T35" s="94" t="e">
        <f>IF(Rentabilité!S17&lt;0,IF(Rentabilité!T17&lt;0,1,-Rentabilité!S17/(Rentabilité!T17-Rentabilité!S17))+S35,S35)</f>
        <v>#DIV/0!</v>
      </c>
      <c r="U35" s="94" t="e">
        <f>IF(Rentabilité!T17&lt;0,IF(Rentabilité!U17&lt;0,1,-Rentabilité!T17/(Rentabilité!U17-Rentabilité!T17))+T35,T35)</f>
        <v>#DIV/0!</v>
      </c>
      <c r="V35" s="94" t="e">
        <f>IF(Rentabilité!U17&lt;0,IF(Rentabilité!V17&lt;0,1,-Rentabilité!U17/(Rentabilité!V17-Rentabilité!U17))+U35,U35)</f>
        <v>#DIV/0!</v>
      </c>
      <c r="W35" s="94" t="e">
        <f>IF(Rentabilité!V17&lt;0,IF(Rentabilité!W17&lt;0,1,-Rentabilité!V17/(Rentabilité!W17-Rentabilité!V17))+V35,V35)</f>
        <v>#DIV/0!</v>
      </c>
      <c r="X35" s="94" t="e">
        <f>IF(Rentabilité!W17&lt;0,IF(Rentabilité!X17&lt;0,1,-Rentabilité!W17/(Rentabilité!X17-Rentabilité!W17))+W35,W35)</f>
        <v>#DIV/0!</v>
      </c>
      <c r="Y35" s="94" t="e">
        <f>IF(Rentabilité!X17&lt;0,IF(Rentabilité!Y17&lt;0,1,-Rentabilité!X17/(Rentabilité!Y17-Rentabilité!X17))+X35,X35)</f>
        <v>#DIV/0!</v>
      </c>
      <c r="Z35" s="94" t="e">
        <f>IF(Rentabilité!Y17&lt;0,IF(Rentabilité!Z17&lt;0,1,-Rentabilité!Y17/(Rentabilité!Z17-Rentabilité!Y17))+Y35,Y35)</f>
        <v>#DIV/0!</v>
      </c>
      <c r="AA35" s="94"/>
    </row>
  </sheetData>
  <sheetProtection algorithmName="SHA-512" hashValue="MIJOZup9VFlqNvdx5JQyQJBU+pHhW7RMIcvNDOxaSn8mq0Hwznq4APZ5n6BLx/oJ5Qgm4rBBobdYVH2nixhD2Q==" saltValue="odGvCf7CJxh/TyXqbTok0g==" spinCount="100000" sheet="1" objects="1" scenarios="1" selectLockedCells="1"/>
  <mergeCells count="2">
    <mergeCell ref="AA14:AA18"/>
    <mergeCell ref="AA24:AA30"/>
  </mergeCells>
  <conditionalFormatting sqref="E2:F2">
    <cfRule type="expression" dxfId="0" priority="1" stopIfTrue="1">
      <formula>#REF!&lt;=3</formula>
    </cfRule>
  </conditionalFormatting>
  <pageMargins left="0.78740157499999996" right="0.78740157499999996" top="0.51" bottom="0.49" header="0.5" footer="0.5"/>
  <pageSetup paperSize="9" scale="78" fitToHeight="3" orientation="landscape" r:id="rId1"/>
  <headerFooter alignWithMargins="0">
    <oddFooter>&amp;LAnalyse MAREVA&amp;C&amp;N&amp;R&amp;F / &amp;A</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8</vt:i4>
      </vt:variant>
      <vt:variant>
        <vt:lpstr>Plages nommées</vt:lpstr>
      </vt:variant>
      <vt:variant>
        <vt:i4>8</vt:i4>
      </vt:variant>
    </vt:vector>
  </HeadingPairs>
  <TitlesOfParts>
    <vt:vector size="16" baseType="lpstr">
      <vt:lpstr>Guide d'utilisation</vt:lpstr>
      <vt:lpstr>Synthèse</vt:lpstr>
      <vt:lpstr>Alignement</vt:lpstr>
      <vt:lpstr>Impact</vt:lpstr>
      <vt:lpstr>Pilotage</vt:lpstr>
      <vt:lpstr>Finances (saisie)</vt:lpstr>
      <vt:lpstr>Rentabilité</vt:lpstr>
      <vt:lpstr>Calculs intermédiaires</vt:lpstr>
      <vt:lpstr>Alignement!Zone_d_impression</vt:lpstr>
      <vt:lpstr>'Calculs intermédiaires'!Zone_d_impression</vt:lpstr>
      <vt:lpstr>'Finances (saisie)'!Zone_d_impression</vt:lpstr>
      <vt:lpstr>'Guide d''utilisation'!Zone_d_impression</vt:lpstr>
      <vt:lpstr>Impact!Zone_d_impression</vt:lpstr>
      <vt:lpstr>Pilotage!Zone_d_impression</vt:lpstr>
      <vt:lpstr>Rentabilité!Zone_d_impression</vt:lpstr>
      <vt:lpstr>Synthèse!Zone_d_impression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Flore Group</dc:creator>
  <cp:lastModifiedBy>Nadi</cp:lastModifiedBy>
  <cp:lastPrinted>2022-06-14T07:50:09Z</cp:lastPrinted>
  <dcterms:created xsi:type="dcterms:W3CDTF">2011-01-06T15:45:07Z</dcterms:created>
  <dcterms:modified xsi:type="dcterms:W3CDTF">2022-07-01T14:36:42Z</dcterms:modified>
</cp:coreProperties>
</file>